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9440" windowHeight="11715"/>
  </bookViews>
  <sheets>
    <sheet name="4p bud 709" sheetId="1" r:id="rId1"/>
    <sheet name="4p elektryczne" sheetId="3" r:id="rId2"/>
    <sheet name="4p sanitarne" sheetId="4" r:id="rId3"/>
  </sheets>
  <definedNames>
    <definedName name="_xlnm.Print_Titles" localSheetId="0">'4p bud 709'!$3:$3</definedName>
    <definedName name="_xlnm.Print_Titles" localSheetId="1">'4p elektryczne'!$1:$1</definedName>
    <definedName name="_xlnm.Print_Titles" localSheetId="2">'4p sanitarne'!$1:$1</definedName>
  </definedNames>
  <calcPr calcId="145621"/>
</workbook>
</file>

<file path=xl/calcChain.xml><?xml version="1.0" encoding="utf-8"?>
<calcChain xmlns="http://schemas.openxmlformats.org/spreadsheetml/2006/main">
  <c r="E111" i="4" l="1"/>
  <c r="E110" i="4"/>
  <c r="E109" i="4"/>
  <c r="E108" i="4"/>
  <c r="E107" i="4"/>
  <c r="E106" i="4"/>
  <c r="E104" i="4"/>
  <c r="E103" i="4"/>
  <c r="E100" i="4"/>
  <c r="E99" i="4"/>
  <c r="E98" i="4"/>
  <c r="E97" i="4"/>
  <c r="E94" i="4"/>
  <c r="E93" i="4"/>
  <c r="E86" i="4"/>
  <c r="E85" i="4"/>
  <c r="E84" i="4"/>
  <c r="E83" i="4"/>
  <c r="E80" i="4"/>
  <c r="E77" i="4"/>
  <c r="E15" i="4" l="1"/>
  <c r="E5" i="4"/>
  <c r="E4" i="4"/>
  <c r="E3" i="4"/>
  <c r="E10" i="1" l="1"/>
  <c r="E11" i="1"/>
  <c r="E12" i="1"/>
  <c r="E13" i="1"/>
  <c r="E14" i="1"/>
  <c r="E15" i="1"/>
  <c r="E29" i="1"/>
  <c r="E32" i="1"/>
  <c r="E33" i="1"/>
  <c r="E34" i="1"/>
  <c r="E35" i="1"/>
</calcChain>
</file>

<file path=xl/sharedStrings.xml><?xml version="1.0" encoding="utf-8"?>
<sst xmlns="http://schemas.openxmlformats.org/spreadsheetml/2006/main" count="1163" uniqueCount="598">
  <si>
    <t>Lp.</t>
  </si>
  <si>
    <t>Podstawa</t>
  </si>
  <si>
    <t>Opis</t>
  </si>
  <si>
    <t>Obmiar</t>
  </si>
  <si>
    <t xml:space="preserve"> wycena indywidualna</t>
  </si>
  <si>
    <t>kpl.</t>
  </si>
  <si>
    <t>KNR 4-01 0804-07</t>
  </si>
  <si>
    <t>Zerwanie posadzki cementowej</t>
  </si>
  <si>
    <t>m2</t>
  </si>
  <si>
    <t>KNR-W 4-01 0109-18</t>
  </si>
  <si>
    <t>Wywiezienie samochodami samowyładowczymi gruzu z rozbieranych konstrukcji gruzo- i żużlobetonowych na odległość 1 km</t>
  </si>
  <si>
    <t>m3</t>
  </si>
  <si>
    <t>KNR 4-01 0108-20</t>
  </si>
  <si>
    <t>Wywiezienie samochodami samowyładowczymi gruzu z rozbieranych konstrukcji - za każdy nast. 1 km</t>
  </si>
  <si>
    <t>KNR 0-14 2010-03</t>
  </si>
  <si>
    <t>Ścianki działowe GR z płyt gipsowo - kartonowych na rusztach metalowych z pokryciem obustronnym, jednowarstwowe - gr. 12cm</t>
  </si>
  <si>
    <t>Ścianki działowe GR z płyt gipsowo - kartonowych na rusztach metalowych z pokryciem obustronnym, jednowarstwowe - gr. 8cm</t>
  </si>
  <si>
    <t>Ścianki działowe GR z płyt gipsowo - kartonowych na rusztach metalowych z pokryciem obustronnym, jednowarstwowe - S2a, EI60</t>
  </si>
  <si>
    <t>KNR 0-19 1024-10</t>
  </si>
  <si>
    <t>Montaż ścianek aluminiowych z drzwiami oszklonymi D18b   - S5a EI60</t>
  </si>
  <si>
    <t>KNR-W 2-02 0132-05</t>
  </si>
  <si>
    <t>Otwory w ścianach murowanych -ułożenie nadproży prefabrykowanych</t>
  </si>
  <si>
    <t>m</t>
  </si>
  <si>
    <t>KNR 0-14 2011-02</t>
  </si>
  <si>
    <t>Obudowa pionowych elementów wentylacji i słupów konstrukcyjnych płytami gipsowo - kartonowymi na rusztach metalowych, jednowarstwowa 75 - 01</t>
  </si>
  <si>
    <t>Obudowa ścian płytami gipsowo - kartonowymi na rusztach metalowych, jednowarstwowa 75 - 01</t>
  </si>
  <si>
    <t>KNR 2-02 0803-06</t>
  </si>
  <si>
    <t>Tynki wewn.zwykłe kat.III wykon.ręcznie na stropach i podciągach</t>
  </si>
  <si>
    <t>KNR-W 2-02 0212-11 analogia</t>
  </si>
  <si>
    <t>Wypełnienie słupów betonem B20 - uzupełnienia ubytków</t>
  </si>
  <si>
    <t>KNR 2-02 1503-03</t>
  </si>
  <si>
    <t>Dwukrotne malowanie zwykłe ścian i obudów wewn. g-k ze  szpachlowaniem</t>
  </si>
  <si>
    <t>KNR-W 2-02 1510-01</t>
  </si>
  <si>
    <t>Dwukrotne malowanie farbami akrylowymi powierzchni wewnętrznych - tynków gładkich ścian bez gruntowania</t>
  </si>
  <si>
    <t>KNR-W 2-02 1510-07</t>
  </si>
  <si>
    <t>Dwukrotne malowanie farbami emulsyjnymi powierzchni wewnętrznych - suchych tynków z gruntowaniem- malowanie sufitów</t>
  </si>
  <si>
    <t>KNR-W 2-02 0840-04</t>
  </si>
  <si>
    <t>Licowanie ścian płytkami z kamieni sztucznych o wym. 30x60 cm na zaprawie klejowej</t>
  </si>
  <si>
    <t>KNR 2-02 1102-02</t>
  </si>
  <si>
    <t>Warstwy wyrównawcze pod posadzki z zaprawy cementowej gr.20 mm zatarte na gładko</t>
  </si>
  <si>
    <t>KNR 2-02 1102-03</t>
  </si>
  <si>
    <t>Warstwy wyrównawcze pod posadzki z zaprawy cementowej - dodatek lub potrącenie za zmianę grubości o 10 mm</t>
  </si>
  <si>
    <t>NNRNKB 202 1134-01</t>
  </si>
  <si>
    <t>(z.VII) Gruntowanie podłoży preparatami - powierzchnie poziome</t>
  </si>
  <si>
    <t>KNR-W 2-02 1109-05</t>
  </si>
  <si>
    <t>Posadzki jedno- i dwubarwne z płytek z kamieni sztucznych 30x30 cm na zaprawie klejowej układane metodą regularną</t>
  </si>
  <si>
    <t>NNRNKB 202 2809-01</t>
  </si>
  <si>
    <t>(z.VI) Cokoliki z płytek kamionkowych GRES o wym. 15x15 cm na zaprawie klejowej w pomieszczeniach o pow.do 10 m2</t>
  </si>
  <si>
    <t>Remont zabytkowego wystroju budynku - śiana dolny pas glazura, górny pas szklony w ramah stalowych - oczczyszczenie ze starych powłok malarskich ram stalowych i glazury, oszklenie szkłem bezpiecznych matowym, montaż "na stałe"  drzwi przesuwnych w podobnej konstrukcji jak ściana, pomalowanie elementów metalowych - ramy i drzwi Dz1, Dz2, Dz3, Dz16</t>
  </si>
  <si>
    <t>KNR 2-02 2011-01</t>
  </si>
  <si>
    <t>Sufity rastrowe na rusztach metalowych; rozstaw profili nośnych 60 cm</t>
  </si>
  <si>
    <t>Sufity g-k na rusztach metalowych; rozstaw profili nośnych 60 cm</t>
  </si>
  <si>
    <t>KNR-W 2-02 1022-01</t>
  </si>
  <si>
    <t>Skrzydła drzwiowe płytowe wewnętrzne pełne jednoskrzydłowe fabrycznie wykończone-   D16</t>
  </si>
  <si>
    <t>Skrzydła drzwiowe płytowe wewnętrzne pełne jednoskrzydłowe fabrycznie wykończone-   D17</t>
  </si>
  <si>
    <t>Skrzydła drzwiowe płytowe wewnętrzne pełne jednoskrzydłowe fabrycznie wykończone-   D17 z samozamykaczem</t>
  </si>
  <si>
    <t>Skrzydła drzwiowe płytowe wewnętrzne pełne jednoskrzydłowe fabrycznie wykończone-   D24</t>
  </si>
  <si>
    <t>KNR 0-19 1024-08</t>
  </si>
  <si>
    <t>KNR 0-19 1024-09 analogia</t>
  </si>
  <si>
    <t>Montaż drzwi aluminiowych przesuwnych oszklonych na budowie</t>
  </si>
  <si>
    <t>KNR-W 2-02 1025-01</t>
  </si>
  <si>
    <t>Ościeżnice  dla drzwi wewnątrzlokalowych</t>
  </si>
  <si>
    <t>szt.</t>
  </si>
  <si>
    <t>KNR 2-02 2010-01</t>
  </si>
  <si>
    <t>Ścianki działowe systemowe- kabiny Wc</t>
  </si>
  <si>
    <t xml:space="preserve"> kalk. własna</t>
  </si>
  <si>
    <t>Urządzenia sanitarne - umywalka</t>
  </si>
  <si>
    <t>Urządzenia sanitarne - zlew gospodarczy</t>
  </si>
  <si>
    <t>ST1 kalk. własna</t>
  </si>
  <si>
    <t>Urządzenia sanitarne -kompakt WC</t>
  </si>
  <si>
    <t>Urządzenia sanitarne - pisuar</t>
  </si>
  <si>
    <t>Urządzenia sanitarne - złączka</t>
  </si>
  <si>
    <t>Stelaże- konstrukcje pod hydranty</t>
  </si>
  <si>
    <t>szt</t>
  </si>
  <si>
    <t xml:space="preserve">KNR 0-14 2011-05 </t>
  </si>
  <si>
    <t>Obudowa elementów konstrukcji (obudowa hydrantów)  płytami gipsowo - kartonowymi ogniochronnymi na rusztach metalowych pojedynczych słupów, dwuwarstwowa 75 - 02</t>
  </si>
  <si>
    <t>jedn.
obm.</t>
  </si>
  <si>
    <t>PRZEBICIA, TRASY KABLOWE, KUCIE BRUZD</t>
  </si>
  <si>
    <t>1.</t>
  </si>
  <si>
    <t xml:space="preserve">KNNR 5 1209-06   </t>
  </si>
  <si>
    <t>Przebijanie otworów śr. 40 mm o długości do 1 1/2 ceg. w ścianach  z cegły</t>
  </si>
  <si>
    <t>otw.</t>
  </si>
  <si>
    <t>2.</t>
  </si>
  <si>
    <t xml:space="preserve">KNNR 5 1209-07   </t>
  </si>
  <si>
    <t>Przebijanie otworów śr. 60 mm o długości do 2 ceg. w ścianach z cegły</t>
  </si>
  <si>
    <t>3.</t>
  </si>
  <si>
    <t xml:space="preserve">KNNR 5 1207-05   </t>
  </si>
  <si>
    <t>Wykucie bruzd dla rur RL32 w posadzce</t>
  </si>
  <si>
    <t>4.</t>
  </si>
  <si>
    <t xml:space="preserve">KNNR 5 1207-01   </t>
  </si>
  <si>
    <t>Wykucie bruzd dla przewodów wtynkowych w cegle</t>
  </si>
  <si>
    <t>5.</t>
  </si>
  <si>
    <t xml:space="preserve">KNNR 5 1208-01   </t>
  </si>
  <si>
    <t>Zaprawianie bruzd o szerokości do 25 mm</t>
  </si>
  <si>
    <t>6.</t>
  </si>
  <si>
    <t xml:space="preserve">KNNR 5 1208-02   </t>
  </si>
  <si>
    <t>Zaprawianie bruzd o szerokości do 50 mm</t>
  </si>
  <si>
    <t>7.</t>
  </si>
  <si>
    <t xml:space="preserve">KNNR 5 1208-05   </t>
  </si>
  <si>
    <t>Zaprawianie bruzd - ręczne przygotowanie zaprawy cementowo-wapiennej</t>
  </si>
  <si>
    <t>8.</t>
  </si>
  <si>
    <t>KNNR 5 1201-01</t>
  </si>
  <si>
    <t>Osadzenie w podłożu kołków metalowych kotwiących M10 w ścianie</t>
  </si>
  <si>
    <t>9.</t>
  </si>
  <si>
    <t xml:space="preserve">KNNR 5 1101-02   </t>
  </si>
  <si>
    <t>Konstrukcje wsporcze przykręcane na ścianie o masie do 1 kg - 2 mocowania - pod korytka.</t>
  </si>
  <si>
    <t>10.</t>
  </si>
  <si>
    <t>KNNR 5 1105-01</t>
  </si>
  <si>
    <t>Korytka kablowe K100x50 gr=075mm z pokrywą.</t>
  </si>
  <si>
    <t>11.</t>
  </si>
  <si>
    <t>Korytka kablowe PCV 65x150 z pokrywą.</t>
  </si>
  <si>
    <t>12.</t>
  </si>
  <si>
    <t>Korytka kablowe PCV 50x20 z pokrywą.</t>
  </si>
  <si>
    <t>13.</t>
  </si>
  <si>
    <t xml:space="preserve">Kalk. wykonawcy  </t>
  </si>
  <si>
    <t>Wykonanie przepustów p.poż.</t>
  </si>
  <si>
    <t>kpl</t>
  </si>
  <si>
    <t>14.</t>
  </si>
  <si>
    <t>KNNR 5 0101-05</t>
  </si>
  <si>
    <t>Rury winidurowe RL32 mm układane p.t. w gotowych bruzdach w podłożu innym niż beton</t>
  </si>
  <si>
    <t>15.</t>
  </si>
  <si>
    <t>Rury winidurowe RL18 mm układane p.t. w gotowych bruzdach w podłożu innym niż beton</t>
  </si>
  <si>
    <t>16.</t>
  </si>
  <si>
    <t>KNNR 5 0201-06</t>
  </si>
  <si>
    <t>Przewody izolowane jednożyłowe o przekroju 35 mm2 wciągane do rur.LgY25mm2</t>
  </si>
  <si>
    <t>POŁĄCZENIE ŚWIATŁOWODOWE I PRZEWODEM UTP LPD Z GPD W PIWNICY</t>
  </si>
  <si>
    <t>17.</t>
  </si>
  <si>
    <t>KNR AT-14 0103-02</t>
  </si>
  <si>
    <t>Ręczne przeciąganie odcinków okablowania strukturalnego przez przepusty w przegrodach budowlanych na wys. do 1,5 m - 1 kabel światłowodowy</t>
  </si>
  <si>
    <t>18.</t>
  </si>
  <si>
    <t>KNR AT-14 0103-01</t>
  </si>
  <si>
    <t>Ręczne przeciąganie odcinków okablowania strukturalnego przez przepusty w przegrodach budowlanych na wys. do 1,5 m - 1 kabel miedziany</t>
  </si>
  <si>
    <t>19.</t>
  </si>
  <si>
    <t>KNR AT-14 0104-02</t>
  </si>
  <si>
    <t>Spawanie kabla światłowodowego jednomodowego w kasetach światłowodowych</t>
  </si>
  <si>
    <t>20.</t>
  </si>
  <si>
    <t>KNR AT-14 0104-03</t>
  </si>
  <si>
    <t>Spawanie kabla światłowodowego w kasetach światłowodowych - dodatek za założenie osłony termicznej spawu</t>
  </si>
  <si>
    <t>21.</t>
  </si>
  <si>
    <t>KNR AT-14 0104-04</t>
  </si>
  <si>
    <t>Spawanie kabla światłowodowego w kasetach światłowodowych - dodatek za montaż w mostku z pokrywami na spawy</t>
  </si>
  <si>
    <t>22.</t>
  </si>
  <si>
    <t>KNR AT-14 0104-05</t>
  </si>
  <si>
    <t>Spawanie kabla światłowodowego w kasetach światłowodowych - dodatek za montaż pokrywy kasety w panelu</t>
  </si>
  <si>
    <t>23.</t>
  </si>
  <si>
    <t>KNR AT-14 0109-01</t>
  </si>
  <si>
    <t>Montaż paneli rozdzielczych światłowodowych w przygotowanych stelażach 19"</t>
  </si>
  <si>
    <t>24.</t>
  </si>
  <si>
    <t>KNR AT-14 0106-01</t>
  </si>
  <si>
    <t>Montaż złącza światłowodowego</t>
  </si>
  <si>
    <t>25.</t>
  </si>
  <si>
    <t>KNR AT-14 0108-01</t>
  </si>
  <si>
    <t>Montaż paneli rozdzielczych RJ45 w przygotowanych stelażach 19"</t>
  </si>
  <si>
    <t>26.</t>
  </si>
  <si>
    <t>KNR AT-14 0107-01</t>
  </si>
  <si>
    <t>Montaż gniazd RJ45 w  panelu</t>
  </si>
  <si>
    <t>27.</t>
  </si>
  <si>
    <t>KNR AT-14 0111-01</t>
  </si>
  <si>
    <t>Wykonanie pomiarów torów transmisyjnych zgodnie z wymaganiami</t>
  </si>
  <si>
    <t>pomiar</t>
  </si>
  <si>
    <t>INSTALACJE WLZ</t>
  </si>
  <si>
    <t>28.</t>
  </si>
  <si>
    <t>KNNR 5 0201-07</t>
  </si>
  <si>
    <t>Przewody izolowane jednożyłowe o przekroju 50 mm2 wciągane do rur. LgY50mm2</t>
  </si>
  <si>
    <t>TABLICE ELEKTRYCZNE</t>
  </si>
  <si>
    <t>29.</t>
  </si>
  <si>
    <t>Dostawa, montaż i podłączenie tablicy T4.1 (według schematu zawartego w projekcie).</t>
  </si>
  <si>
    <t>30.</t>
  </si>
  <si>
    <t>INSTALACJE GNIAZD WTYKOWYCH</t>
  </si>
  <si>
    <t>31.</t>
  </si>
  <si>
    <t xml:space="preserve">KNNR 5 0302-02 </t>
  </si>
  <si>
    <t>Puszki instalacyjne natynkowe o śr.do 80 mm o 3 wylotach z przykrywką IP44</t>
  </si>
  <si>
    <t>32.</t>
  </si>
  <si>
    <t>KNNR 5 0302-01</t>
  </si>
  <si>
    <t>Puszki instalacyjne podtynkowe pojedyncze o śr.do 60 mm końcowe</t>
  </si>
  <si>
    <t>33.</t>
  </si>
  <si>
    <t>KNNR 5 0308-09</t>
  </si>
  <si>
    <t>Gniazda instalacyjne wtyczkowe ze stykiem ochronnym metalowe z uziemieniem 2-biegunowe przykręcane o obciążalności do 16 A i przekroju przewodów do 4 mm2. Pojedyńcze gniazdo 230V IP20</t>
  </si>
  <si>
    <t>34.</t>
  </si>
  <si>
    <t>35.</t>
  </si>
  <si>
    <t>KNNR 5 0308-05</t>
  </si>
  <si>
    <t>Gniazda instalacyjne wtyczkowe ze stykiem ochronnym bryzgoszczelne 2-biegunowe przykręcane o obciążalności do 16 A i przekroju przewodów do 2.5 mm2 - Podówjne gniazda IP44</t>
  </si>
  <si>
    <t>36.</t>
  </si>
  <si>
    <t xml:space="preserve">KNNR 5 0308-01 </t>
  </si>
  <si>
    <t>Gniazda instalacyjne wtyczkowe ze stykiem ochronnym podtynkowe 230V/16A podwójne IP20. Zestaw K1: uchwyt 10-modułowy + ramka 10-modułowa + puszka podtynkowa 10-modułowa + gniazdo 230V ogólne + 2xgniazdo 230V komp. + 5xRJ45 kat.6.</t>
  </si>
  <si>
    <t>37.</t>
  </si>
  <si>
    <t>38.</t>
  </si>
  <si>
    <t>Gniazda instalacyjne wtyczkowe ze stykiem ochronnym podtynkowe 230V/16A podwójne IP20. Floorboxy według rysunków w projekcie.</t>
  </si>
  <si>
    <t>39.</t>
  </si>
  <si>
    <t xml:space="preserve">KNNR 5 0205-01   </t>
  </si>
  <si>
    <t>Przewody kabelkowe o łącznym przekroju żył do 7.5 mm2 układane p.t. w gotowych bruzdach w podłożu innym niż betonowe - YDYżo3x2,5/750V</t>
  </si>
  <si>
    <t>40.</t>
  </si>
  <si>
    <t xml:space="preserve">KNNR 5 1203-01   </t>
  </si>
  <si>
    <t>Podłączenie przewodów pojedynczych o przekroju żyły do 2.5 mm2 pod zaciski lub bolce</t>
  </si>
  <si>
    <t>szt.żył</t>
  </si>
  <si>
    <t>41.</t>
  </si>
  <si>
    <t xml:space="preserve">KNNR 5 1301-01 </t>
  </si>
  <si>
    <t>Sprawdzenie i pomiar 1-fazowego obwodu elektrycznego niskiego napięcia</t>
  </si>
  <si>
    <t>42.</t>
  </si>
  <si>
    <t xml:space="preserve">KNNR 5 1304-05 </t>
  </si>
  <si>
    <t>Badania i pomiary skuteczności ochrony od porażeń (pierwszy pomiar)</t>
  </si>
  <si>
    <t>43.</t>
  </si>
  <si>
    <t xml:space="preserve">KNNR 5 1304-06   </t>
  </si>
  <si>
    <t>Badania i pomiary skuteczności ochrony od porażeń (każdy następny pomiar)</t>
  </si>
  <si>
    <t>INSTALACJE OŚWIETLENIOWE</t>
  </si>
  <si>
    <t>44.</t>
  </si>
  <si>
    <t>KNNR 5 0501-02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</si>
  <si>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</si>
  <si>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</si>
  <si>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</si>
  <si>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</si>
  <si>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</si>
  <si>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</si>
  <si>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</si>
  <si>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</si>
  <si>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</si>
  <si>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Przygotowanie w suficie rastrowym otworu dla oprawy downlight.</t>
  </si>
  <si>
    <t>54.</t>
  </si>
  <si>
    <t>KNNR 5 0406-01</t>
  </si>
  <si>
    <t>Aparaty elektryczne o masie do 2.5 kg. Czujnik ruchu PIR.</t>
  </si>
  <si>
    <t>55.</t>
  </si>
  <si>
    <t>KNNR 5 0306-02</t>
  </si>
  <si>
    <t>Łączniki i przyciski jednobiegunowe podtynkowe w puszce instalacyjnej</t>
  </si>
  <si>
    <t>56.</t>
  </si>
  <si>
    <t>KNNR 5 0306-03</t>
  </si>
  <si>
    <t>Łączniki świecznikowe podtynkowe w puszce instalacyjnej.</t>
  </si>
  <si>
    <t>57.</t>
  </si>
  <si>
    <t>Łączniki schodowe podtynkowe w puszce instalacyjnej.</t>
  </si>
  <si>
    <t>58.</t>
  </si>
  <si>
    <t>KNNR 5 0301-10</t>
  </si>
  <si>
    <t>Przygotowanie podłoża pod osprzęt instalacyjny mocowany na zaprawie cementowej lub gipsowej - wykonanie ślepych otworów w podłożu ceglanym</t>
  </si>
  <si>
    <t>59.</t>
  </si>
  <si>
    <t>Puszki instalacyjne podtynkowe o śr.do 80 mm o 3 wylotach z przykrywką</t>
  </si>
  <si>
    <t>60.</t>
  </si>
  <si>
    <t>61.</t>
  </si>
  <si>
    <t>KNNR 5 0205-01</t>
  </si>
  <si>
    <t>Przewody kabelkowe o łącznym przekroju żył do 7.5 mm2 układane p.t. w gotowych bruzdach w podłożu innym niż betonowe YDY2x1,5mm2</t>
  </si>
  <si>
    <t>62.</t>
  </si>
  <si>
    <t>Przewody kabelkowe o łącznym przekroju żył do 7.5 mm2 układane p.t. w gotowych bruzdach w podłożu innym niż betonowe YDY3x1,5mm2</t>
  </si>
  <si>
    <t>63.</t>
  </si>
  <si>
    <t>Przewody kabelkowe o łącznym przekroju żył do 7.5 mm2 układane p.t. w gotowych bruzdach w podłożu innym niż betonowe YDY4x1,5mm2</t>
  </si>
  <si>
    <t>64.</t>
  </si>
  <si>
    <t>Przewody kabelkowe o łącznym przekroju żył do 7.5 mm2 układane p.t. w gotowych bruzdach w podłożu innym niż betonowe YTKSYekw 1x2x0,8mm2.</t>
  </si>
  <si>
    <t>65.</t>
  </si>
  <si>
    <t>66.</t>
  </si>
  <si>
    <t>67.</t>
  </si>
  <si>
    <t>68.</t>
  </si>
  <si>
    <t>69.</t>
  </si>
  <si>
    <t>Kalk. wykonawcy</t>
  </si>
  <si>
    <t>Pomiar natężenia oświetlenia dla przebudowywanych pomieszczeń.</t>
  </si>
  <si>
    <t>INSTALACJE STRUKTURALNE</t>
  </si>
  <si>
    <t>70.</t>
  </si>
  <si>
    <t>71.</t>
  </si>
  <si>
    <t>Przewody kabelkowe o łącznym przekroju żył do 7.5 mm2 układane p.t. w gotowych bruzdach w podłożu innym niż betonowe - FTP kat.6a</t>
  </si>
  <si>
    <t>72.</t>
  </si>
  <si>
    <t xml:space="preserve">KNNR 5 1203-09   </t>
  </si>
  <si>
    <t>Podłączenie przewodów kabelkowych FTP / RJ w szafie logicznej</t>
  </si>
  <si>
    <t>73.</t>
  </si>
  <si>
    <t xml:space="preserve">KNR 5-01 1313-01 </t>
  </si>
  <si>
    <t>Pomiary końcowe linii przewodów FTP</t>
  </si>
  <si>
    <t>odc.</t>
  </si>
  <si>
    <t>74.</t>
  </si>
  <si>
    <t>KNR 4-03 1003-06</t>
  </si>
  <si>
    <t>Mechaniczne przebijanie otworów w ścianach lub stropach z cegły o długości przebicia do 1 ceg. - śr.rury do 25 mm</t>
  </si>
  <si>
    <t>75.</t>
  </si>
  <si>
    <t>KNR 4-03 1003-16</t>
  </si>
  <si>
    <t>Mechaniczne przebijanie otworów w ścianach lub stropach z cegły o długości przebicia do 2 ceg. - śr.rury do 25 mm</t>
  </si>
  <si>
    <t>76.</t>
  </si>
  <si>
    <t>KNR 4-03 1003-21</t>
  </si>
  <si>
    <t>Mechaniczne przebijanie otworów w ścianach lub stropach z cegły o długości przebicia do 2 1/2 ceg. - śr.rury do 25 mm</t>
  </si>
  <si>
    <t>77.</t>
  </si>
  <si>
    <t>KNR 4-03 1001-10</t>
  </si>
  <si>
    <t>Mechaniczne wykucie bruzd dla rur: RIP16,RIS16,RL22 o śr. do 47 mm na styku elementów betonowych</t>
  </si>
  <si>
    <t>78.</t>
  </si>
  <si>
    <t>KNNR 5 0101-01</t>
  </si>
  <si>
    <t>Rury winidurowe o śr.do 20 mm układane p.t. w gotowych bruzdach - Rura karbowana, giętka 16mm</t>
  </si>
  <si>
    <t>79.</t>
  </si>
  <si>
    <t>80.</t>
  </si>
  <si>
    <t>81.</t>
  </si>
  <si>
    <t>INSTALACJE CCTV - OKABLOWANIE</t>
  </si>
  <si>
    <t>82.</t>
  </si>
  <si>
    <t>83.</t>
  </si>
  <si>
    <t>84.</t>
  </si>
  <si>
    <t>85.</t>
  </si>
  <si>
    <t>Przewody kabelkowe o łącznym przekroju żył do 7.5 mm2 układane p.t. w gotowych bruzdach w podłożu innym niż betonowe - przewód UTP kat.6 4x2x0.5mm2</t>
  </si>
  <si>
    <t>86.</t>
  </si>
  <si>
    <t>87.</t>
  </si>
  <si>
    <t>INSTALACJE KONTROLI DOSTĘPU</t>
  </si>
  <si>
    <t>88.</t>
  </si>
  <si>
    <t>KNR AL-01 0113-04</t>
  </si>
  <si>
    <t>89.</t>
  </si>
  <si>
    <t>Montaż elektrozaczepu, regulowana zapadka, symetryczny 12V DC.</t>
  </si>
  <si>
    <t>90.</t>
  </si>
  <si>
    <t>91.</t>
  </si>
  <si>
    <t>92.</t>
  </si>
  <si>
    <t>93.</t>
  </si>
  <si>
    <t>Kontaktron</t>
  </si>
  <si>
    <t>94.</t>
  </si>
  <si>
    <t>95.</t>
  </si>
  <si>
    <t>96.</t>
  </si>
  <si>
    <t>KNNR 5 0404-06</t>
  </si>
  <si>
    <t>Obudowy o powierzchni do 0.2 m- obudowa + zasilacz + akumulator</t>
  </si>
  <si>
    <t>97.</t>
  </si>
  <si>
    <t>Przewody kabelkowe o łącznym przekroju żył do 7.5 mm2 układane p.t. w gotowych bruzdach w podłożu innym niż betonowe - Przewód FTP kat.5 4x2x0,5mm2</t>
  </si>
  <si>
    <t>98.</t>
  </si>
  <si>
    <t>Przewody kabelkowe o łącznym przekroju żył do 7.5 mm2 układane p.t. w gotowych bruzdach w podłożu innym niż betonowe - Przewód YDY 2x1mm2</t>
  </si>
  <si>
    <t>99.</t>
  </si>
  <si>
    <t>Podłączenie przewodów kabelkowych.</t>
  </si>
  <si>
    <t>100.</t>
  </si>
  <si>
    <t>101.</t>
  </si>
  <si>
    <t>102.</t>
  </si>
  <si>
    <t>103.</t>
  </si>
  <si>
    <t>104.</t>
  </si>
  <si>
    <t>INSTALACJE SSWIN</t>
  </si>
  <si>
    <t>105.</t>
  </si>
  <si>
    <t>KNR AL-01 0108-01</t>
  </si>
  <si>
    <t>Montaż sygnalizatora akustycznego wewnętrznego lub zewnętrznego.</t>
  </si>
  <si>
    <t>106.</t>
  </si>
  <si>
    <t>KNR AL-01 0208-01</t>
  </si>
  <si>
    <t>Montaż elementów obsługowych - klawiatura szyfrowa. Klawiatura Premier LCD</t>
  </si>
  <si>
    <t>107.</t>
  </si>
  <si>
    <t>Przewody kabelkowe o łącznym przekroju żył do 7.5 mm2 układane p.t. w gotowych bruzdach w podłożu innym niż betonowe - YTKSY 3x2x0,5mm2</t>
  </si>
  <si>
    <t>108.</t>
  </si>
  <si>
    <t>109.</t>
  </si>
  <si>
    <t>110.</t>
  </si>
  <si>
    <t>111.</t>
  </si>
  <si>
    <t>112.</t>
  </si>
  <si>
    <t>113.</t>
  </si>
  <si>
    <t>INSTALACJA SAP</t>
  </si>
  <si>
    <t>114.</t>
  </si>
  <si>
    <t>KNR AL-01 0401-01</t>
  </si>
  <si>
    <t>Montaż czujek pożarowych - czujka optyczno-optyczno-temperaturowa</t>
  </si>
  <si>
    <t>115.</t>
  </si>
  <si>
    <t>KNR AL-01 0403-02</t>
  </si>
  <si>
    <t>Montaż gniazd pożarowych w wykonaniu adresowym - gniazdo czujki standard</t>
  </si>
  <si>
    <t>116.</t>
  </si>
  <si>
    <t>KNR AL-01 0402-02</t>
  </si>
  <si>
    <t>Analogia - Montaż ręcznych ostrzegaczy pożaru</t>
  </si>
  <si>
    <t>117.</t>
  </si>
  <si>
    <t>KNR AL-01 0116-01</t>
  </si>
  <si>
    <t>Montaż dodatkowego wyposażenia systemu alarmowego - Moduł kontrolno-sterujący</t>
  </si>
  <si>
    <t>118.</t>
  </si>
  <si>
    <t>KNR AL-01 0108-04</t>
  </si>
  <si>
    <t>Analogia - Montaż sygnalizatora optyczno- akustycznego</t>
  </si>
  <si>
    <t>119.</t>
  </si>
  <si>
    <t>KNR AL-01 0604-04</t>
  </si>
  <si>
    <t>Praca próbna i testowanie systemu alarmowego do 96 elementów liniowych</t>
  </si>
  <si>
    <t>120.</t>
  </si>
  <si>
    <t>KNR AL-01 0603-08</t>
  </si>
  <si>
    <t>Uruchomienie i pomiary linii dozorowych adresowych - do 128 adresów</t>
  </si>
  <si>
    <t>lin.</t>
  </si>
  <si>
    <t>121.</t>
  </si>
  <si>
    <t>KNR 5-08 0227-01</t>
  </si>
  <si>
    <t>Montaż przewodów kabelkowych w powłoce poliwinitowej o łącznym przekroju żył do 7.5 mm2 Cu na gotowych listwach PCV poziomo. Przewód YnTKSYekw 1x2x0,8</t>
  </si>
  <si>
    <t>122.</t>
  </si>
  <si>
    <t>Montaż przewodów kabelkowych w powłoce poliwinitowej o łącznym przekroju żył do 7.5 mm2 Cu na gotowych listwach PCV poziomo. Przewód HDGs 2x1,5</t>
  </si>
  <si>
    <t>123.</t>
  </si>
  <si>
    <t>Kalkulacja własna</t>
  </si>
  <si>
    <t>Wykonanie dokumentacji projektowej powykonawczej</t>
  </si>
  <si>
    <t>124.</t>
  </si>
  <si>
    <t>KNR 4-03-1008-0100</t>
  </si>
  <si>
    <t>Montaż przepustów rurowych w ścianie - długość przepustu do 1 m - śr.zewnętrzna rury do 25 mm -RL18z masą uszczelniającą  o odporności og 60min</t>
  </si>
  <si>
    <t>przepust</t>
  </si>
  <si>
    <t>125.</t>
  </si>
  <si>
    <t>126.</t>
  </si>
  <si>
    <t>127.</t>
  </si>
  <si>
    <t>128.</t>
  </si>
  <si>
    <t>KNR 2-17 0103-06 ST10</t>
  </si>
  <si>
    <t>KNR 2-17 0102-05 ST10</t>
  </si>
  <si>
    <t>KNR 2-17 0101-04</t>
  </si>
  <si>
    <t>KNR 2-17 0101-03</t>
  </si>
  <si>
    <t>KNR 2-17 0139-03</t>
  </si>
  <si>
    <t>KNR 2-17 0139-02</t>
  </si>
  <si>
    <t>KNR 2-17 0123-02</t>
  </si>
  <si>
    <t>Przewody elastyczne izolowane dn100</t>
  </si>
  <si>
    <t>Przewody elastyczne izolowane dn125</t>
  </si>
  <si>
    <t>Przewody elastyczne izolowane dn160</t>
  </si>
  <si>
    <t>KNR 2-17 0134-02 ST10 analogia</t>
  </si>
  <si>
    <t>Uszczelnienie obustronne masą plastyczną uszczelniającą 2x 1cm z wypełneiniem wełną mineralną przejść kanałów przez przegrody</t>
  </si>
  <si>
    <t>KNR 2-17 0114-02 ST10</t>
  </si>
  <si>
    <t>Przewody wentylacyjne spiro fi 200 mm - udział kształtek do 55 %</t>
  </si>
  <si>
    <t>Przewody wentylacyjne spiro fi 160 mm - udział kształtek do 55 %</t>
  </si>
  <si>
    <t>KNR 2-17 0114-01 ST10</t>
  </si>
  <si>
    <t>Przewody wentylacyjne spiro fi 100 mm - udział kształtek do 55 %</t>
  </si>
  <si>
    <t>KNR 2-17 0131-02 analogia</t>
  </si>
  <si>
    <t>KNR 2-17 0140-01</t>
  </si>
  <si>
    <t>Anemostaty kołowe wywiewne dn100</t>
  </si>
  <si>
    <t>Przewody wentylacyjne spiro fi 250 mm - udział kształtek do 55 %</t>
  </si>
  <si>
    <t>Przepustnice jednopłaszczyznowe stalowe kołowe,typ B do przewodów o śr.125 mm</t>
  </si>
  <si>
    <t>KNR-W 2-17 0208-01</t>
  </si>
  <si>
    <t>KNR 4-01 0208-07 ST3</t>
  </si>
  <si>
    <t>Przebicie otworów o pow.do 0.05 m2 w elementach z betonu gruzowego o grub.do 30 cm</t>
  </si>
  <si>
    <t>KNR 4-01 0209-03</t>
  </si>
  <si>
    <t>Przebicie otworów o pow. 0.05 m2 - 0.10 m2 w elementach z betonu żwirowego o grub.do 20 cm</t>
  </si>
  <si>
    <t>KNR 4-01 0706-01 ST3 analogia</t>
  </si>
  <si>
    <t>Wykon.tynku zwyk.kat.III z zaprawy cem.-wap. w miejscach po zamurowanych przebiciach o pow. 1 miejsca do 0.10 m2 na ścianach</t>
  </si>
  <si>
    <t>KNR 4-01 0710-03 ST3</t>
  </si>
  <si>
    <t>Uzup.tynk.zwyk.wew.kat.II z zapr.cem.-wap.na ścian.i słup.prostok.na podł.z cegły i pustaków (do 5m2 w 1 miej.)</t>
  </si>
  <si>
    <t>KNR 4-01 1204-05 ST3</t>
  </si>
  <si>
    <t>Jednokrotne malowanie farbami emulsyjnymi starych tynków wewnętrznych ścian</t>
  </si>
  <si>
    <t>KNR 0-14 2011-07</t>
  </si>
  <si>
    <t>Obudowa elementów konstrukcji płytami gipsowo - kartonowymi na rusztach metalowych pojedynczych belek, kanałów i podciągów, jednowarstwowa 50 - 01</t>
  </si>
  <si>
    <t>KNNR 4 0112-01 ST13</t>
  </si>
  <si>
    <t>Rurociągi z PP stabilizowane aluminium 16x2,7mm o połączeniach zgrzewanych, na ścianach w budynkach niemieszkalnych</t>
  </si>
  <si>
    <t>Rurociągi z PP stabilizowane aluminium 20x2,8mm o połączeniach zgrzewanych, na ścianach w budynkach niemieszkalnych</t>
  </si>
  <si>
    <t>KNNR 4 0112-02 ST13</t>
  </si>
  <si>
    <t>Rurociągi z PP stabilizowane aluminium 25x3,5mm o połączeniach zgrzewanych, na ścianach w budynkach niemieszkalnych</t>
  </si>
  <si>
    <t>KNNR 4 0112-03 ST13</t>
  </si>
  <si>
    <t>Rurociągi z PP stabilizowane aluminium 32x4,4 mm o połączeniach zgrzewanych, na ścianach w budynkach niemieszkalnych</t>
  </si>
  <si>
    <t>KNR 0-34 0101-10 ST13</t>
  </si>
  <si>
    <t>Izolacja rurociągów śr.15 mm otulinami  - jednowarstwowymi gr.20 mm (N)</t>
  </si>
  <si>
    <t>Izolacja rurociągów śr.20 mm otulinami  - jednowarstwowymi gr.20 mm (N)</t>
  </si>
  <si>
    <t>Izolacja rurociągów śr.25 mm otulinami  - jednowarstwowymi gr.20 mm (N)</t>
  </si>
  <si>
    <t>KNR 0-34 0101-11 ST13</t>
  </si>
  <si>
    <t>Izolacja rurociągów śr.32 mm otulinami - jednowarstwowymi gr.20 mm (N)</t>
  </si>
  <si>
    <t>KNNR 4 0115-01 ST13</t>
  </si>
  <si>
    <t>Dodatki za podejścia dopływowe w rurociągach stalowych do zaworów czerpalnych, baterii  itp. o połączeniu sztywnym o śr. nominalnej 15 mm</t>
  </si>
  <si>
    <t>KNNR 4 0137-02 ST13</t>
  </si>
  <si>
    <t>Baterie umywalkowe lub zmywakowe stojące o śr. nominalnej 15 mm</t>
  </si>
  <si>
    <t>KNR 2-15 0112-01 ST13</t>
  </si>
  <si>
    <t>Zawory przelotowe i zwrotne sieci wodociągowych o śr.nom. 15 mm</t>
  </si>
  <si>
    <t>Zawory ze złączką do węża o śr.nom. 15 mm</t>
  </si>
  <si>
    <t>KNNR 4 0127-01 ST13</t>
  </si>
  <si>
    <t>Próba szczelności instalacji wodociągowych z rur z tworzyw sztucznych - próba zasadnicza (pulsacyjna)</t>
  </si>
  <si>
    <t>prob.</t>
  </si>
  <si>
    <t>KNNR 4 0127-04 ST13</t>
  </si>
  <si>
    <t>Próba szczelności instalacji wodociągowych z rur z tworzyw sztucznych - dodatek w budynkach niemieszkalnych (rurociąg o śr. do 63 mm)</t>
  </si>
  <si>
    <t>KNNR 4 0128-02 ST13</t>
  </si>
  <si>
    <t>Płukanie instalacji wodociągowej w budynkach niemieszkalnych</t>
  </si>
  <si>
    <t>KNR 4-01 0210-01 ST2 analogia</t>
  </si>
  <si>
    <t>Wykucie bruzd o przekroju do 0.023 m2 poziomych lub pionowych w elem.z betonu żwirowego</t>
  </si>
  <si>
    <t>KNR 4-01 0207-02 ST1 analogia</t>
  </si>
  <si>
    <t>Zabetonowanie żwirobetonem bruzd o przekroju do 0.03 m2 w podłożach, stropach i ścianach bez deskowań i stemplowań</t>
  </si>
  <si>
    <t>KNR 4-01 0208-07 ST2 analogia</t>
  </si>
  <si>
    <t>Przebicie otworów o pow.do 0.05 m2 w elementach z betonu  o grub.do 30 cm</t>
  </si>
  <si>
    <t>KNR 4-01 0206-02 ST1 analogia</t>
  </si>
  <si>
    <t>Zabetonowanie otworów w stropach i ścianach o pow.do 0.1 m2 przy głębok. ponad 10 cm</t>
  </si>
  <si>
    <t>Jednokrotne malowanie farbami emulsyjnymi tynków wewnętrznych ścian</t>
  </si>
  <si>
    <t>KNR 2-15 0105-03</t>
  </si>
  <si>
    <t>Rurociągi o śr.nomin. 32 mm stalowe ocynkow.o połącz.gwintow., w samoczynnych sieciach przeciwpożarow.</t>
  </si>
  <si>
    <t>KNR-W 2-15 0126-01 ST13</t>
  </si>
  <si>
    <t>Próba szczelności instalacji wodociągowych z rur żeliwnych, stalowych i miedzianych w budynkach mieszkalnych (rurociąg o śr. do 65 mm)</t>
  </si>
  <si>
    <t>KNR 2-15 0120-02 ST13</t>
  </si>
  <si>
    <t>Hydrant wewnętrzny z szafką wnękową 780 x 780 x 180 z zaworem 25mm. wężem 30mb</t>
  </si>
  <si>
    <t>KNR 2-15 0107-03 ST13</t>
  </si>
  <si>
    <t>Dodatkowe nakłady na wykonanie podejść dopływowych do zaworów wypływowych,baterii,hydrantów,mieszaczy itp. o śr.nominalnej 25 mm</t>
  </si>
  <si>
    <t>KNR 4-01 0208-07 ST2</t>
  </si>
  <si>
    <t>KNR-W 4-02 0229-09 ST14</t>
  </si>
  <si>
    <t>Demontaż rurociągu z PVC o śr. 160-200 mm na ścianach budynku</t>
  </si>
  <si>
    <t>KNR-W 4-02 0229-08ST14</t>
  </si>
  <si>
    <t>Demontaż rurociągu z PVC o śr. 75-110 mm na ścianach budynku</t>
  </si>
  <si>
    <t>KNR 2-15 0205-04 ST14</t>
  </si>
  <si>
    <t>Montaż rurociągów z PCW o śr. 110 mm na ścianach z łączeniem metodą wciskową</t>
  </si>
  <si>
    <t>KNR 2-15 0205-03 ST14</t>
  </si>
  <si>
    <t>Montaż rurociągów z PCW o śr. 75 mm na ścianach z łączeniem metodą wciskową</t>
  </si>
  <si>
    <t>KNR 2-15 0205-02 ST14</t>
  </si>
  <si>
    <t>Montaż rurociągów z PCW o śr. 50 mm na ścianach z łączeniem metodą wciskową</t>
  </si>
  <si>
    <t>KNR 2-15 0205-01 ST14</t>
  </si>
  <si>
    <t>Montaż rurociągów z PCW o śr. 40 mm na ścianach z łączeniem metodą wciskową</t>
  </si>
  <si>
    <t>KNR-W 2-15 0218-01</t>
  </si>
  <si>
    <t>Wpusty ściekowe z tworzywa sztucznego o śr. 50 mm</t>
  </si>
  <si>
    <t>KNR 2-15 0208-05</t>
  </si>
  <si>
    <t>Dodatek za wykonanie podejść odpływowych z rur i kształtek z nieplastyfikowanego PCW o śr. 110 mm</t>
  </si>
  <si>
    <t>KNR 2-15 0208-03</t>
  </si>
  <si>
    <t>Dodatek za wykonanie podejść odpływowych z rur i kształtek z nieplastyfikowanego PCW o śr. 50 mm</t>
  </si>
  <si>
    <t>KNR 2-19 0216-01</t>
  </si>
  <si>
    <t>przej.</t>
  </si>
  <si>
    <t>KNR 4-01 0710-03</t>
  </si>
  <si>
    <t>KNR 4-01 0208-08</t>
  </si>
  <si>
    <t>Przebicie otworów o pow.do 0.05 m2 w elementach z betonu gruzowego o grub.do 40 cm</t>
  </si>
  <si>
    <t>KNR 4-01 0706-01 analogia</t>
  </si>
  <si>
    <t>KNR 4-01 1204-05</t>
  </si>
  <si>
    <t>KNR 7-28 0209-01</t>
  </si>
  <si>
    <t>Wykucie bruzd poziomych o przekroju do 100 cm2 w ścianach murowanych</t>
  </si>
  <si>
    <t>KNR 4-01 0207-02 analogia</t>
  </si>
  <si>
    <t xml:space="preserve">KNR 2-02 1611-02 z.sz. 2.12. 9918 </t>
  </si>
  <si>
    <t>Rusztowania ramowe warszawskie jednokolumnowe wysokości do 6 m Wysokość transportu ponad posadzkę 1-szej kondygnacji 5.65 m.</t>
  </si>
  <si>
    <t>kol.</t>
  </si>
  <si>
    <t xml:space="preserve">KNR 4-01 0519-04 z.sz. 2.3. 9909-01 </t>
  </si>
  <si>
    <t>Rozbiórka pokrycia z papy na dachach drewnianych - pierwsza warstwa - powierzchnia do 10 m2</t>
  </si>
  <si>
    <t xml:space="preserve">KNR 4-01 0519-05 z.sz. 2.3. 9909-01 </t>
  </si>
  <si>
    <t>Rozbiórka pokrycia z papy na dachach drewnianych - następna warstwa - powierzchnia do 10 m2 - następne 3 warstwy</t>
  </si>
  <si>
    <t>KNR 4-01 0424-05 analogia</t>
  </si>
  <si>
    <t>Wycięcie otworów dla wentylatora oddymiającego w dachu drewnianym</t>
  </si>
  <si>
    <t>miejsc.</t>
  </si>
  <si>
    <t>KNR 4-01 0609-03</t>
  </si>
  <si>
    <t>Rozebranie podsypki izolacyjnej grubości do 15 cm</t>
  </si>
  <si>
    <t>KNR 4-01 0609-04</t>
  </si>
  <si>
    <t>Rozebranie podsypki izolacyjnej - za każdy następny 1 cm grubości - dalsze 15cm</t>
  </si>
  <si>
    <t>KNR 4-01 0422-03</t>
  </si>
  <si>
    <t>Podstemplowania zagrożonych stropów pojedynczymi stemplami</t>
  </si>
  <si>
    <t>KNNR-W 3 0409-01</t>
  </si>
  <si>
    <t>Cięcie elementów konstrukcji betowych piłami diamentowymi przy zbrojeniu pojedynczym</t>
  </si>
  <si>
    <t>cm2</t>
  </si>
  <si>
    <t>KNR 4-01 0212-01</t>
  </si>
  <si>
    <t>Rozbiórka elementów konstrukcji betonowych niezbrojonych o grubości do 15 cm</t>
  </si>
  <si>
    <t>KNR 4-01 0701-08</t>
  </si>
  <si>
    <t>Odbicie tynków wewnętrznych z zaprawy cementowo-wapiennej na stropach płaskich, belkach, biegach i spocznikach schodów o powierzchni odbicia do 5 m2</t>
  </si>
  <si>
    <t>KNR 4-01 0351-02</t>
  </si>
  <si>
    <t>Rozebranie stropów płaskich Kleina o grubości płyty 1/2 ceg.</t>
  </si>
  <si>
    <t>KNR 4-01 0106-04 analogia</t>
  </si>
  <si>
    <t>Usunięcie z budynku gruzu</t>
  </si>
  <si>
    <t>KNR 4-01 0108-13</t>
  </si>
  <si>
    <t>Wywiezienie samochodami skrzyniowymi gruzu z rozbieranych konstrukcji ceglanych na odległość do 1 km</t>
  </si>
  <si>
    <t>KNR 4-01 0108-16</t>
  </si>
  <si>
    <t>Wywiezienie samochodami skrzyniowymi gruzu z rozbieranych konstrukcji - za każdy następny 1 km - dalsze 4km</t>
  </si>
  <si>
    <t>Usługa</t>
  </si>
  <si>
    <t>Utylizacja papy</t>
  </si>
  <si>
    <t>t</t>
  </si>
  <si>
    <t>KNR 4-01 0201-01</t>
  </si>
  <si>
    <t>Stemplowanie w wysokości do 4 m deskowań konstrukcji</t>
  </si>
  <si>
    <t>KNR 4-01 0201-05</t>
  </si>
  <si>
    <t>Deskowanie konstrukcji betonowej lub żelbetowej belek i podciągów</t>
  </si>
  <si>
    <t>KNR 4-01 0202-01</t>
  </si>
  <si>
    <t>Przygotowanie i montaż zbrojenia z prętów stalowych gładkich lub żebrowanych o śr. do 6 mm</t>
  </si>
  <si>
    <t>kg</t>
  </si>
  <si>
    <t>KNR 4-01 0202-06</t>
  </si>
  <si>
    <t>Przygotowanie i montaż zbrojenia z prętów stalowych gładkich lub żebrowanych o śr. do 6 mm strzemiona</t>
  </si>
  <si>
    <t xml:space="preserve">KNR 4-01 0203-07 z.sz. 2.6. 9905-01 </t>
  </si>
  <si>
    <t>Uzupełnienie zbrojonych belek, podciągów i wieńców z betonu monolitycznego - objętość elementu w jednym miejscu do 0.5 m3 - beton zwykły z kruszywa naturalnego B-20</t>
  </si>
  <si>
    <t>KNNR 7 0209-04</t>
  </si>
  <si>
    <t>Wykonanie na budowie i montaż konstrukcji skręcanych na śruby - masa elementu 20 kg</t>
  </si>
  <si>
    <t xml:space="preserve">KNR AT-17 0101-01 z.sz. 1.3. </t>
  </si>
  <si>
    <t>Wiercenie otworów o głębokości do 40 cm śr. 14 mm techniką diamentową w betonie zbrojonym - roboty z rusztowania lub pomostu</t>
  </si>
  <si>
    <t>cm</t>
  </si>
  <si>
    <t xml:space="preserve">KNR 4-03 1017-15 z.o.3.1. 9901-12 </t>
  </si>
  <si>
    <t>Mechaniczne wiercenie otworów o śr.do 14 mm i głębokości do 20 mm w metalu - roboty w budowlach na wys. 12-24 m</t>
  </si>
  <si>
    <t>KNR 4-06 0112-01 analogia</t>
  </si>
  <si>
    <t>Skręcanie połączeń śrubami M12, kl. 5.6, L=330mm</t>
  </si>
  <si>
    <t>KNR 2-02 1217-05 analogia</t>
  </si>
  <si>
    <t>Obramienia z kątownika 60x40x2 mm</t>
  </si>
  <si>
    <t>KNR 4-01 0422-07</t>
  </si>
  <si>
    <t>Rozebranie podstemplowania zagrożonych stropów pojedynczymi stemplami</t>
  </si>
  <si>
    <t>KNNR 7 0929-02 analogia</t>
  </si>
  <si>
    <t>Malowanie przed montażem farbami i emaliami chlorokauczukowymi konstrukcji stalowych</t>
  </si>
  <si>
    <t>KNR 4-01 0711-17</t>
  </si>
  <si>
    <t>Uzupełnienie tynków zwykłych wewnętrznych kat. III z zaprawy cementowej na stropach, belkach, podciągach, biegach i spocznikach na podłożu z cegły i pustaków ceramicznych (do 2 m2 w 1 miejscu)</t>
  </si>
  <si>
    <t>KNR 4-01 0607-03 analogia</t>
  </si>
  <si>
    <t>Wykonanie podsypki izolacyjnej stropów o grubości warstwy 10 cm - materiał z odzysku</t>
  </si>
  <si>
    <t>KNR 4-01 0607-04 analogia</t>
  </si>
  <si>
    <t>Wykonanie podsypki izolacyjnej stropów - za każdy następny 1 cm grubości - materiał z odzysku - dalsze 20 cm</t>
  </si>
  <si>
    <t>KNR 4-01 0405-02 analogia</t>
  </si>
  <si>
    <t>Wykonanie ramy z krawędziaków</t>
  </si>
  <si>
    <t>KNR 4-01 0414-03 analogia</t>
  </si>
  <si>
    <t>Uzupełnienie deskowania dachu z desek o grubości 32 mm na styk</t>
  </si>
  <si>
    <t>KNR 0-22 0528-01</t>
  </si>
  <si>
    <t>Renowacja starych dachów krytych papą przy użyciu papy termozgrzewalnej - przygotowanie podłoża</t>
  </si>
  <si>
    <t>Wycena własna</t>
  </si>
  <si>
    <t>Ułożenie klinów dachowych styropianowych o wym. 100x100mm laminowanych papą podkładową w miejscach styku dachu z podstawą wentylatora</t>
  </si>
  <si>
    <t>KNR 0-22 0528-02 analogia</t>
  </si>
  <si>
    <t>Renowacja starych dachów krytych papą przy użyciu papy termozgrzewalnej - krycie - dwie warstwy</t>
  </si>
  <si>
    <t>KNR 0-22 0529-03 analogia</t>
  </si>
  <si>
    <t>Obróbki dachowe wentylatorów dachowych przy zastosowaniu papy termozgrzewalnej - dwie warstwy</t>
  </si>
  <si>
    <t>mb obwodu</t>
  </si>
  <si>
    <t>KNR 2-17 0208-03</t>
  </si>
  <si>
    <t>KNR 2-17 0210-05 analogia</t>
  </si>
  <si>
    <t>KNR 2-17 0154-04 + KNR 2-17 0149-06</t>
  </si>
  <si>
    <t>KNR 2-17 0138-05</t>
  </si>
  <si>
    <t>Kratki wentylacyjne typ A lub N o obw.do 2400 mm - do przewodów stalowych i aluminiowych</t>
  </si>
  <si>
    <t>KNR 2-17 0212-03</t>
  </si>
  <si>
    <t>Ramy stalowe pod wentylatory o masie do 120 kg</t>
  </si>
  <si>
    <t>Gniazda instalacyjne wtyczkowe ze stykiem ochronnym metalowe z uziemieniem 2-biegunowe przykręcane o obciążalności do 16 A i przekroju przewodów do 4 mm2. Gniazdo 230V IP20</t>
  </si>
  <si>
    <t>Montaż ścianek aluminiowych z drzwiami D 18 oszklonych na budowie- S6 6 szt.</t>
  </si>
  <si>
    <t>Montaż drzwi aluminiowych dwuskrzydłowych oszklonych na budowie D30a, przystosowane do montażu urządzeń kontroli dostępu</t>
  </si>
  <si>
    <t>Montaż drzwi aluminiowych dwuskrzydłowych oszklonych na budowie dwuskrzydłowe fabrycznie wykończone- D30, dymoszczelne z samozamykaczem, przystosowane do montażu urządzeń kontroli dostępu</t>
  </si>
  <si>
    <t>Przewody wentylacyjne z płyt utwardzanych z wełny szklanej z okładziną zewnętrzną o obwodzie do 4400 mm - udział kształtek do 65 %</t>
  </si>
  <si>
    <t>Przewody wentylacyjne z płyt utwardzanych z wełny szklanej z okładziną zewnętrzną  o obwodzie do 1800 mm - udział kształtek do 55 %</t>
  </si>
  <si>
    <t>Przewody wentylacyjne z płyt utwardzanych z wełny szklanej z okładziną zewnętrzną  o obwodzie do 1400 mm - udział kształtek do 35 %</t>
  </si>
  <si>
    <t>Przewody wentylacyjne z płyt utwardzanych z wełny szklanej z okładziną zewnętrzną o obwodzie do 1000 mm - udział kształtek do 35 %</t>
  </si>
  <si>
    <t xml:space="preserve">Nawiewnik 5-szczelinowy L=1000 ze skrzynką izolowaną z króćcem dn160 z przepustnicą </t>
  </si>
  <si>
    <t xml:space="preserve">Nawiewnik 4-szczelinowy L=1000 ze skrzynką izolowaną z króćcem dn125 z przepustnicą </t>
  </si>
  <si>
    <t>Nawiewnik 3-szczelinowy L=1000 ze skrzynką izolowaną z króćcem dn100 z przepustnicą</t>
  </si>
  <si>
    <t xml:space="preserve">Kratka wentylacyjna aluminiowa 225x225 ze skrzynką rozprężną z króćcem dn 160 i przepustnicą </t>
  </si>
  <si>
    <t>Kratka wentylacyjna aluminiowa 225x125 ze skrzynką rozprężną z króćcem dn 125 i przepustnicą</t>
  </si>
  <si>
    <t>Przepustnica wielopłaszczyznowa 700x300</t>
  </si>
  <si>
    <t xml:space="preserve">Wentylator dachowy dn 250, V=790m3/4, dp=150Pa </t>
  </si>
  <si>
    <t>Uzup.tynk.zwyk.wew.kat.II z zapr.cem.-wap.na ścian.i słup. prostok. na podł. z cegły i pustaków (do 5m2 w 1 miej.)</t>
  </si>
  <si>
    <t xml:space="preserve">Obudowa pionowych elementów wentylacji i słupów płytami gipsowo - kartonowymi na rusztach metalowych, jednowarstwowa 75 - 01 </t>
  </si>
  <si>
    <t xml:space="preserve">Przejścia szczelne przeciwpożarowe rurociągu DN70 </t>
  </si>
  <si>
    <t>Klapa zwrotna</t>
  </si>
  <si>
    <t>Podstawa dachowa tłumiąca</t>
  </si>
  <si>
    <t>Wentylatory dachowe stalowe lub z polichlorku winylu o śr.otworu ssącego do 630 mm (masa do 85 kg)  Wentylator oddymiający dachowy F600  (600°C/120min)</t>
  </si>
  <si>
    <t>Oprawy oświetleniowe zawieszane (zwykłe) - świetlówkowa do 3x40 W. Oprawa oświetleniowa 2x26W EVG IP44.</t>
  </si>
  <si>
    <t>Oprawy oświetleniowe zawieszane (zwykłe) - świetlówkowa do 3x40 W. Oprawa oświetleniowa,  2x26W, ECG IP44, AW 2h CT, CNBOP.</t>
  </si>
  <si>
    <t>Oprawy oświetleniowe zawieszane (zwykłe) - świetlówkowa do 3x40 W. Oprawa oświetleniowa  2x26W WVG IP20 + szyba IP44.</t>
  </si>
  <si>
    <t>Oprawy oświetleniowe zawieszane (zwykłe) - świetlówkowa do 3x40 W. Oprawa oświetleniowa  2x26W WVG IP20 + szyba IP44, AW 2h CT, CNBOP.</t>
  </si>
  <si>
    <t>Oprawy oświetleniowe zawieszane (zwykłe) - świetlówkowa do 3x40 W. Oprawa oświetleniowa  2x54W EVG IP20.</t>
  </si>
  <si>
    <t>Oprawy oświetleniowe zawieszane (zwykłe) - świetlówkowa do 3x40 W. Oprawa oświetleniowa ewakuacyjna LED IP40, AW 2h CT, CNBOP.</t>
  </si>
  <si>
    <t>Aparaty elektryczne o masie do 2.5 kg. Rozdzielacz systemu monitorowania opraw</t>
  </si>
  <si>
    <t>Montaż czytnika kart zbliżeniowych.</t>
  </si>
  <si>
    <t>Przyciski jednobiegunowe podtynkowe w puszce instalacyjnej. Przycisk wyjścia.</t>
  </si>
  <si>
    <t>Przyciski jednobiegunowe podtynkowe w puszce instalacyjnej. Przycisk wyjścia awaryjny.</t>
  </si>
  <si>
    <t>Karta zbliżeniowa-  pamięć 2kb w 2 sektorach</t>
  </si>
  <si>
    <t>KONTROLER</t>
  </si>
  <si>
    <t>MODUŁ ROZSZERZEŃ</t>
  </si>
  <si>
    <t>Załacznik nr 1 do umowy</t>
  </si>
  <si>
    <t xml:space="preserve">„Szczegółowy zakres
 robót - Przebudowa budynku położonego w Warszawie przy ul. Marszałkowskiej 3/5 – 4 piętro” 
</t>
  </si>
  <si>
    <t>Dostawa, montaż i podłączenie tablicy dystrybucji PD-IV 42U 800x800 z wyposażeniem (według schematu zawartego w projekcie).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</si>
</sst>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 indent="1"/>
    </xf>
    <xf numFmtId="0" fontId="0" fillId="0" borderId="10" xfId="0" applyFill="1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right" wrapText="1" indent="1"/>
    </xf>
    <xf numFmtId="0" fontId="0" fillId="0" borderId="0" xfId="0" applyAlignment="1">
      <alignment horizontal="right" wrapText="1" indent="1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right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9" workbookViewId="0">
      <selection activeCell="C44" sqref="C44"/>
    </sheetView>
  </sheetViews>
  <sheetFormatPr defaultRowHeight="14.25"/>
  <cols>
    <col min="1" max="1" width="4.625" style="1" customWidth="1"/>
    <col min="2" max="2" width="11.125" style="1" customWidth="1"/>
    <col min="3" max="3" width="45.625" style="1" customWidth="1"/>
    <col min="4" max="4" width="6.375" style="17" customWidth="1"/>
    <col min="5" max="5" width="10.375" style="16" customWidth="1"/>
    <col min="6" max="16384" width="9" style="1"/>
  </cols>
  <sheetData>
    <row r="1" spans="1:5" ht="36.75" customHeight="1">
      <c r="D1" s="23" t="s">
        <v>595</v>
      </c>
      <c r="E1" s="23"/>
    </row>
    <row r="2" spans="1:5" ht="42" customHeight="1">
      <c r="A2" s="22" t="s">
        <v>596</v>
      </c>
      <c r="B2" s="22"/>
      <c r="C2" s="22"/>
      <c r="D2" s="22"/>
      <c r="E2" s="22"/>
    </row>
    <row r="3" spans="1:5" ht="28.5">
      <c r="A3" s="4" t="s">
        <v>0</v>
      </c>
      <c r="B3" s="4" t="s">
        <v>1</v>
      </c>
      <c r="C3" s="4" t="s">
        <v>2</v>
      </c>
      <c r="D3" s="4" t="s">
        <v>76</v>
      </c>
      <c r="E3" s="15" t="s">
        <v>3</v>
      </c>
    </row>
    <row r="4" spans="1:5" ht="28.5">
      <c r="A4" s="10" t="s">
        <v>78</v>
      </c>
      <c r="B4" s="2" t="s">
        <v>6</v>
      </c>
      <c r="C4" s="2" t="s">
        <v>7</v>
      </c>
      <c r="D4" s="4" t="s">
        <v>8</v>
      </c>
      <c r="E4" s="15">
        <v>840</v>
      </c>
    </row>
    <row r="5" spans="1:5" ht="42.75">
      <c r="A5" s="10" t="s">
        <v>82</v>
      </c>
      <c r="B5" s="2" t="s">
        <v>9</v>
      </c>
      <c r="C5" s="2" t="s">
        <v>10</v>
      </c>
      <c r="D5" s="4" t="s">
        <v>11</v>
      </c>
      <c r="E5" s="15">
        <v>33.6</v>
      </c>
    </row>
    <row r="6" spans="1:5" ht="33" customHeight="1">
      <c r="A6" s="10" t="s">
        <v>85</v>
      </c>
      <c r="B6" s="2" t="s">
        <v>12</v>
      </c>
      <c r="C6" s="2" t="s">
        <v>13</v>
      </c>
      <c r="D6" s="4" t="s">
        <v>11</v>
      </c>
      <c r="E6" s="15">
        <v>33.6</v>
      </c>
    </row>
    <row r="7" spans="1:5" ht="42.75">
      <c r="A7" s="10" t="s">
        <v>88</v>
      </c>
      <c r="B7" s="2" t="s">
        <v>14</v>
      </c>
      <c r="C7" s="2" t="s">
        <v>15</v>
      </c>
      <c r="D7" s="4" t="s">
        <v>8</v>
      </c>
      <c r="E7" s="15">
        <v>307.52699999999999</v>
      </c>
    </row>
    <row r="8" spans="1:5" ht="42.75">
      <c r="A8" s="10" t="s">
        <v>91</v>
      </c>
      <c r="B8" s="2" t="s">
        <v>14</v>
      </c>
      <c r="C8" s="2" t="s">
        <v>16</v>
      </c>
      <c r="D8" s="4" t="s">
        <v>8</v>
      </c>
      <c r="E8" s="15">
        <v>65.418000000000006</v>
      </c>
    </row>
    <row r="9" spans="1:5" ht="42.75">
      <c r="A9" s="10" t="s">
        <v>94</v>
      </c>
      <c r="B9" s="2" t="s">
        <v>14</v>
      </c>
      <c r="C9" s="2" t="s">
        <v>17</v>
      </c>
      <c r="D9" s="4" t="s">
        <v>8</v>
      </c>
      <c r="E9" s="15">
        <v>14</v>
      </c>
    </row>
    <row r="10" spans="1:5" ht="28.5">
      <c r="A10" s="10" t="s">
        <v>97</v>
      </c>
      <c r="B10" s="2" t="s">
        <v>18</v>
      </c>
      <c r="C10" s="2" t="s">
        <v>562</v>
      </c>
      <c r="D10" s="4" t="s">
        <v>8</v>
      </c>
      <c r="E10" s="15">
        <f>6*(2.1*1.05+1.1*1)</f>
        <v>19.830000000000002</v>
      </c>
    </row>
    <row r="11" spans="1:5" ht="28.5">
      <c r="A11" s="10" t="s">
        <v>100</v>
      </c>
      <c r="B11" s="2" t="s">
        <v>18</v>
      </c>
      <c r="C11" s="2" t="s">
        <v>19</v>
      </c>
      <c r="D11" s="4" t="s">
        <v>8</v>
      </c>
      <c r="E11" s="15">
        <f>2.7*3.1</f>
        <v>8.370000000000001</v>
      </c>
    </row>
    <row r="12" spans="1:5" ht="71.25">
      <c r="A12" s="10" t="s">
        <v>103</v>
      </c>
      <c r="B12" s="2" t="s">
        <v>57</v>
      </c>
      <c r="C12" s="2" t="s">
        <v>564</v>
      </c>
      <c r="D12" s="4" t="s">
        <v>8</v>
      </c>
      <c r="E12" s="15">
        <f>2.1*1.65</f>
        <v>3.4649999999999999</v>
      </c>
    </row>
    <row r="13" spans="1:5" ht="42.75">
      <c r="A13" s="10" t="s">
        <v>106</v>
      </c>
      <c r="B13" s="2" t="s">
        <v>57</v>
      </c>
      <c r="C13" s="2" t="s">
        <v>563</v>
      </c>
      <c r="D13" s="4" t="s">
        <v>8</v>
      </c>
      <c r="E13" s="15">
        <f>2.1*1.65</f>
        <v>3.4649999999999999</v>
      </c>
    </row>
    <row r="14" spans="1:5" ht="42.75">
      <c r="A14" s="10" t="s">
        <v>109</v>
      </c>
      <c r="B14" s="2" t="s">
        <v>58</v>
      </c>
      <c r="C14" s="2" t="s">
        <v>59</v>
      </c>
      <c r="D14" s="4" t="s">
        <v>8</v>
      </c>
      <c r="E14" s="15">
        <f>2.1*1.65</f>
        <v>3.4649999999999999</v>
      </c>
    </row>
    <row r="15" spans="1:5" ht="28.5">
      <c r="A15" s="10" t="s">
        <v>111</v>
      </c>
      <c r="B15" s="2" t="s">
        <v>20</v>
      </c>
      <c r="C15" s="2" t="s">
        <v>21</v>
      </c>
      <c r="D15" s="4" t="s">
        <v>22</v>
      </c>
      <c r="E15" s="15">
        <f>1.5*11+2.5*1</f>
        <v>19</v>
      </c>
    </row>
    <row r="16" spans="1:5" ht="42.75">
      <c r="A16" s="10" t="s">
        <v>113</v>
      </c>
      <c r="B16" s="2" t="s">
        <v>23</v>
      </c>
      <c r="C16" s="2" t="s">
        <v>24</v>
      </c>
      <c r="D16" s="4" t="s">
        <v>8</v>
      </c>
      <c r="E16" s="15">
        <v>47</v>
      </c>
    </row>
    <row r="17" spans="1:5" ht="28.5">
      <c r="A17" s="10" t="s">
        <v>117</v>
      </c>
      <c r="B17" s="2" t="s">
        <v>23</v>
      </c>
      <c r="C17" s="2" t="s">
        <v>25</v>
      </c>
      <c r="D17" s="4" t="s">
        <v>8</v>
      </c>
      <c r="E17" s="15">
        <v>306</v>
      </c>
    </row>
    <row r="18" spans="1:5" ht="28.5">
      <c r="A18" s="10" t="s">
        <v>120</v>
      </c>
      <c r="B18" s="2" t="s">
        <v>26</v>
      </c>
      <c r="C18" s="2" t="s">
        <v>27</v>
      </c>
      <c r="D18" s="4" t="s">
        <v>8</v>
      </c>
      <c r="E18" s="15">
        <v>434.51</v>
      </c>
    </row>
    <row r="19" spans="1:5" ht="42.75">
      <c r="A19" s="10" t="s">
        <v>122</v>
      </c>
      <c r="B19" s="2" t="s">
        <v>28</v>
      </c>
      <c r="C19" s="2" t="s">
        <v>29</v>
      </c>
      <c r="D19" s="4" t="s">
        <v>11</v>
      </c>
      <c r="E19" s="15">
        <v>2.4</v>
      </c>
    </row>
    <row r="20" spans="1:5" ht="28.5">
      <c r="A20" s="10" t="s">
        <v>126</v>
      </c>
      <c r="B20" s="2" t="s">
        <v>30</v>
      </c>
      <c r="C20" s="2" t="s">
        <v>31</v>
      </c>
      <c r="D20" s="4" t="s">
        <v>8</v>
      </c>
      <c r="E20" s="15">
        <v>1126.8900000000001</v>
      </c>
    </row>
    <row r="21" spans="1:5" ht="42.75">
      <c r="A21" s="10" t="s">
        <v>129</v>
      </c>
      <c r="B21" s="2" t="s">
        <v>32</v>
      </c>
      <c r="C21" s="2" t="s">
        <v>33</v>
      </c>
      <c r="D21" s="4" t="s">
        <v>8</v>
      </c>
      <c r="E21" s="15">
        <v>1020</v>
      </c>
    </row>
    <row r="22" spans="1:5" ht="42.75">
      <c r="A22" s="10" t="s">
        <v>132</v>
      </c>
      <c r="B22" s="2" t="s">
        <v>34</v>
      </c>
      <c r="C22" s="2" t="s">
        <v>35</v>
      </c>
      <c r="D22" s="4" t="s">
        <v>8</v>
      </c>
      <c r="E22" s="15">
        <v>434.51</v>
      </c>
    </row>
    <row r="23" spans="1:5" ht="28.5">
      <c r="A23" s="10" t="s">
        <v>135</v>
      </c>
      <c r="B23" s="2" t="s">
        <v>36</v>
      </c>
      <c r="C23" s="2" t="s">
        <v>37</v>
      </c>
      <c r="D23" s="4" t="s">
        <v>8</v>
      </c>
      <c r="E23" s="15">
        <v>94.6</v>
      </c>
    </row>
    <row r="24" spans="1:5" ht="28.5">
      <c r="A24" s="10" t="s">
        <v>138</v>
      </c>
      <c r="B24" s="2" t="s">
        <v>38</v>
      </c>
      <c r="C24" s="2" t="s">
        <v>39</v>
      </c>
      <c r="D24" s="4" t="s">
        <v>8</v>
      </c>
      <c r="E24" s="15">
        <v>840</v>
      </c>
    </row>
    <row r="25" spans="1:5" ht="42.75">
      <c r="A25" s="10" t="s">
        <v>141</v>
      </c>
      <c r="B25" s="2" t="s">
        <v>40</v>
      </c>
      <c r="C25" s="2" t="s">
        <v>41</v>
      </c>
      <c r="D25" s="4" t="s">
        <v>8</v>
      </c>
      <c r="E25" s="15">
        <v>840</v>
      </c>
    </row>
    <row r="26" spans="1:5" ht="28.5">
      <c r="A26" s="10" t="s">
        <v>144</v>
      </c>
      <c r="B26" s="2" t="s">
        <v>42</v>
      </c>
      <c r="C26" s="2" t="s">
        <v>43</v>
      </c>
      <c r="D26" s="4" t="s">
        <v>8</v>
      </c>
      <c r="E26" s="15">
        <v>434.51</v>
      </c>
    </row>
    <row r="27" spans="1:5" ht="42.75">
      <c r="A27" s="10" t="s">
        <v>147</v>
      </c>
      <c r="B27" s="2" t="s">
        <v>44</v>
      </c>
      <c r="C27" s="2" t="s">
        <v>45</v>
      </c>
      <c r="D27" s="4" t="s">
        <v>8</v>
      </c>
      <c r="E27" s="15">
        <v>434.51</v>
      </c>
    </row>
    <row r="28" spans="1:5" ht="42.75">
      <c r="A28" s="10" t="s">
        <v>150</v>
      </c>
      <c r="B28" s="2" t="s">
        <v>46</v>
      </c>
      <c r="C28" s="2" t="s">
        <v>47</v>
      </c>
      <c r="D28" s="4" t="s">
        <v>22</v>
      </c>
      <c r="E28" s="15">
        <v>366</v>
      </c>
    </row>
    <row r="29" spans="1:5" ht="114">
      <c r="A29" s="10" t="s">
        <v>153</v>
      </c>
      <c r="B29" s="2" t="s">
        <v>4</v>
      </c>
      <c r="C29" s="3" t="s">
        <v>48</v>
      </c>
      <c r="D29" s="4" t="s">
        <v>8</v>
      </c>
      <c r="E29" s="15">
        <f>0.9*2</f>
        <v>1.8</v>
      </c>
    </row>
    <row r="30" spans="1:5" ht="28.5">
      <c r="A30" s="10" t="s">
        <v>156</v>
      </c>
      <c r="B30" s="2" t="s">
        <v>49</v>
      </c>
      <c r="C30" s="2" t="s">
        <v>50</v>
      </c>
      <c r="D30" s="4" t="s">
        <v>8</v>
      </c>
      <c r="E30" s="15">
        <v>62.69</v>
      </c>
    </row>
    <row r="31" spans="1:5" ht="28.5">
      <c r="A31" s="10" t="s">
        <v>161</v>
      </c>
      <c r="B31" s="2" t="s">
        <v>49</v>
      </c>
      <c r="C31" s="2" t="s">
        <v>51</v>
      </c>
      <c r="D31" s="4" t="s">
        <v>8</v>
      </c>
      <c r="E31" s="15">
        <v>47.5</v>
      </c>
    </row>
    <row r="32" spans="1:5" ht="28.5">
      <c r="A32" s="10" t="s">
        <v>165</v>
      </c>
      <c r="B32" s="2" t="s">
        <v>52</v>
      </c>
      <c r="C32" s="2" t="s">
        <v>53</v>
      </c>
      <c r="D32" s="4" t="s">
        <v>8</v>
      </c>
      <c r="E32" s="15">
        <f>2.1*1.05*4</f>
        <v>8.82</v>
      </c>
    </row>
    <row r="33" spans="1:5" ht="28.5">
      <c r="A33" s="10" t="s">
        <v>167</v>
      </c>
      <c r="B33" s="2" t="s">
        <v>52</v>
      </c>
      <c r="C33" s="2" t="s">
        <v>54</v>
      </c>
      <c r="D33" s="4" t="s">
        <v>8</v>
      </c>
      <c r="E33" s="15">
        <f>2.1*1.05*2</f>
        <v>4.41</v>
      </c>
    </row>
    <row r="34" spans="1:5" ht="42.75">
      <c r="A34" s="10" t="s">
        <v>169</v>
      </c>
      <c r="B34" s="2" t="s">
        <v>52</v>
      </c>
      <c r="C34" s="2" t="s">
        <v>55</v>
      </c>
      <c r="D34" s="4" t="s">
        <v>8</v>
      </c>
      <c r="E34" s="15">
        <f>2.1*1.05*2</f>
        <v>4.41</v>
      </c>
    </row>
    <row r="35" spans="1:5" ht="28.5">
      <c r="A35" s="10" t="s">
        <v>172</v>
      </c>
      <c r="B35" s="2" t="s">
        <v>52</v>
      </c>
      <c r="C35" s="2" t="s">
        <v>56</v>
      </c>
      <c r="D35" s="4" t="s">
        <v>8</v>
      </c>
      <c r="E35" s="15">
        <f>2.1*0.95</f>
        <v>1.9949999999999999</v>
      </c>
    </row>
    <row r="36" spans="1:5" ht="28.5">
      <c r="A36" s="10" t="s">
        <v>175</v>
      </c>
      <c r="B36" s="2" t="s">
        <v>60</v>
      </c>
      <c r="C36" s="2" t="s">
        <v>61</v>
      </c>
      <c r="D36" s="4" t="s">
        <v>62</v>
      </c>
      <c r="E36" s="15">
        <v>9</v>
      </c>
    </row>
    <row r="37" spans="1:5" ht="28.5">
      <c r="A37" s="10" t="s">
        <v>178</v>
      </c>
      <c r="B37" s="2" t="s">
        <v>63</v>
      </c>
      <c r="C37" s="2" t="s">
        <v>64</v>
      </c>
      <c r="D37" s="4" t="s">
        <v>8</v>
      </c>
      <c r="E37" s="15">
        <v>11.6</v>
      </c>
    </row>
    <row r="38" spans="1:5" ht="28.5">
      <c r="A38" s="10" t="s">
        <v>179</v>
      </c>
      <c r="B38" s="2" t="s">
        <v>65</v>
      </c>
      <c r="C38" s="2" t="s">
        <v>66</v>
      </c>
      <c r="D38" s="4" t="s">
        <v>5</v>
      </c>
      <c r="E38" s="15">
        <v>4</v>
      </c>
    </row>
    <row r="39" spans="1:5" ht="28.5">
      <c r="A39" s="10" t="s">
        <v>182</v>
      </c>
      <c r="B39" s="2" t="s">
        <v>65</v>
      </c>
      <c r="C39" s="2" t="s">
        <v>67</v>
      </c>
      <c r="D39" s="4" t="s">
        <v>5</v>
      </c>
      <c r="E39" s="15">
        <v>1</v>
      </c>
    </row>
    <row r="40" spans="1:5" ht="28.5">
      <c r="A40" s="10" t="s">
        <v>185</v>
      </c>
      <c r="B40" s="2" t="s">
        <v>68</v>
      </c>
      <c r="C40" s="2" t="s">
        <v>69</v>
      </c>
      <c r="D40" s="4" t="s">
        <v>5</v>
      </c>
      <c r="E40" s="15">
        <v>3</v>
      </c>
    </row>
    <row r="41" spans="1:5" ht="28.5">
      <c r="A41" s="10" t="s">
        <v>186</v>
      </c>
      <c r="B41" s="2" t="s">
        <v>68</v>
      </c>
      <c r="C41" s="2" t="s">
        <v>70</v>
      </c>
      <c r="D41" s="4" t="s">
        <v>5</v>
      </c>
      <c r="E41" s="15">
        <v>1</v>
      </c>
    </row>
    <row r="42" spans="1:5" ht="28.5">
      <c r="A42" s="10" t="s">
        <v>188</v>
      </c>
      <c r="B42" s="2" t="s">
        <v>68</v>
      </c>
      <c r="C42" s="2" t="s">
        <v>71</v>
      </c>
      <c r="D42" s="4" t="s">
        <v>5</v>
      </c>
      <c r="E42" s="15">
        <v>1</v>
      </c>
    </row>
    <row r="43" spans="1:5" ht="28.5">
      <c r="A43" s="10" t="s">
        <v>191</v>
      </c>
      <c r="B43" s="2" t="s">
        <v>65</v>
      </c>
      <c r="C43" s="2" t="s">
        <v>72</v>
      </c>
      <c r="D43" s="4" t="s">
        <v>73</v>
      </c>
      <c r="E43" s="15">
        <v>1</v>
      </c>
    </row>
    <row r="44" spans="1:5" ht="57">
      <c r="A44" s="10" t="s">
        <v>195</v>
      </c>
      <c r="B44" s="2" t="s">
        <v>74</v>
      </c>
      <c r="C44" s="2" t="s">
        <v>75</v>
      </c>
      <c r="D44" s="4" t="s">
        <v>8</v>
      </c>
      <c r="E44" s="15">
        <v>1.82</v>
      </c>
    </row>
  </sheetData>
  <mergeCells count="2">
    <mergeCell ref="A2:E2"/>
    <mergeCell ref="D1:E1"/>
  </mergeCells>
  <pageMargins left="0.70866141732283472" right="0.70866141732283472" top="0.35433070866141736" bottom="0.74803149606299213" header="0.31496062992125984" footer="0.31496062992125984"/>
  <pageSetup paperSize="9" fitToHeight="0" orientation="portrait" r:id="rId1"/>
  <headerFooter differentFirst="1">
    <oddFooter>&amp;R&amp;P</oddFooter>
    <firstHeader xml:space="preserve">&amp;R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18" workbookViewId="0">
      <selection activeCell="C74" sqref="C74"/>
    </sheetView>
  </sheetViews>
  <sheetFormatPr defaultRowHeight="14.25"/>
  <cols>
    <col min="1" max="1" width="4.25" customWidth="1"/>
    <col min="2" max="2" width="11" customWidth="1"/>
    <col min="3" max="3" width="47" customWidth="1"/>
    <col min="4" max="4" width="7.25" customWidth="1"/>
    <col min="5" max="5" width="9.375" style="14" customWidth="1"/>
  </cols>
  <sheetData>
    <row r="1" spans="1:5" ht="28.5">
      <c r="A1" s="21" t="s">
        <v>0</v>
      </c>
      <c r="B1" s="21" t="s">
        <v>1</v>
      </c>
      <c r="C1" s="21" t="s">
        <v>2</v>
      </c>
      <c r="D1" s="21" t="s">
        <v>76</v>
      </c>
      <c r="E1" s="21" t="s">
        <v>3</v>
      </c>
    </row>
    <row r="2" spans="1:5">
      <c r="A2" s="5"/>
      <c r="B2" s="24" t="s">
        <v>77</v>
      </c>
      <c r="C2" s="24"/>
      <c r="D2" s="24"/>
      <c r="E2" s="12"/>
    </row>
    <row r="3" spans="1:5" ht="28.5">
      <c r="A3" s="9" t="s">
        <v>78</v>
      </c>
      <c r="B3" s="5" t="s">
        <v>79</v>
      </c>
      <c r="C3" s="5" t="s">
        <v>80</v>
      </c>
      <c r="D3" s="6" t="s">
        <v>81</v>
      </c>
      <c r="E3" s="11">
        <v>19</v>
      </c>
    </row>
    <row r="4" spans="1:5" ht="28.5">
      <c r="A4" s="9" t="s">
        <v>82</v>
      </c>
      <c r="B4" s="5" t="s">
        <v>83</v>
      </c>
      <c r="C4" s="5" t="s">
        <v>84</v>
      </c>
      <c r="D4" s="6" t="s">
        <v>81</v>
      </c>
      <c r="E4" s="11">
        <v>5</v>
      </c>
    </row>
    <row r="5" spans="1:5" ht="28.5">
      <c r="A5" s="9" t="s">
        <v>85</v>
      </c>
      <c r="B5" s="5" t="s">
        <v>86</v>
      </c>
      <c r="C5" s="5" t="s">
        <v>87</v>
      </c>
      <c r="D5" s="6" t="s">
        <v>22</v>
      </c>
      <c r="E5" s="11">
        <v>289</v>
      </c>
    </row>
    <row r="6" spans="1:5" ht="28.5">
      <c r="A6" s="9" t="s">
        <v>88</v>
      </c>
      <c r="B6" s="5" t="s">
        <v>89</v>
      </c>
      <c r="C6" s="5" t="s">
        <v>90</v>
      </c>
      <c r="D6" s="6" t="s">
        <v>22</v>
      </c>
      <c r="E6" s="11">
        <v>140</v>
      </c>
    </row>
    <row r="7" spans="1:5" ht="28.5">
      <c r="A7" s="9" t="s">
        <v>91</v>
      </c>
      <c r="B7" s="5" t="s">
        <v>92</v>
      </c>
      <c r="C7" s="5" t="s">
        <v>93</v>
      </c>
      <c r="D7" s="6" t="s">
        <v>22</v>
      </c>
      <c r="E7" s="11">
        <v>140</v>
      </c>
    </row>
    <row r="8" spans="1:5" ht="28.5">
      <c r="A8" s="9" t="s">
        <v>94</v>
      </c>
      <c r="B8" s="5" t="s">
        <v>95</v>
      </c>
      <c r="C8" s="5" t="s">
        <v>96</v>
      </c>
      <c r="D8" s="6" t="s">
        <v>22</v>
      </c>
      <c r="E8" s="11">
        <v>289</v>
      </c>
    </row>
    <row r="9" spans="1:5" ht="28.5">
      <c r="A9" s="9" t="s">
        <v>97</v>
      </c>
      <c r="B9" s="5" t="s">
        <v>98</v>
      </c>
      <c r="C9" s="5" t="s">
        <v>99</v>
      </c>
      <c r="D9" s="6" t="s">
        <v>11</v>
      </c>
      <c r="E9" s="11">
        <v>1</v>
      </c>
    </row>
    <row r="10" spans="1:5" ht="28.5">
      <c r="A10" s="9" t="s">
        <v>100</v>
      </c>
      <c r="B10" s="5" t="s">
        <v>101</v>
      </c>
      <c r="C10" s="5" t="s">
        <v>102</v>
      </c>
      <c r="D10" s="6" t="s">
        <v>62</v>
      </c>
      <c r="E10" s="11">
        <v>330</v>
      </c>
    </row>
    <row r="11" spans="1:5" ht="28.5">
      <c r="A11" s="9" t="s">
        <v>103</v>
      </c>
      <c r="B11" s="5" t="s">
        <v>104</v>
      </c>
      <c r="C11" s="5" t="s">
        <v>105</v>
      </c>
      <c r="D11" s="6" t="s">
        <v>62</v>
      </c>
      <c r="E11" s="11">
        <v>70</v>
      </c>
    </row>
    <row r="12" spans="1:5" ht="28.5">
      <c r="A12" s="9" t="s">
        <v>106</v>
      </c>
      <c r="B12" s="5" t="s">
        <v>107</v>
      </c>
      <c r="C12" s="5" t="s">
        <v>108</v>
      </c>
      <c r="D12" s="6" t="s">
        <v>22</v>
      </c>
      <c r="E12" s="11">
        <v>70</v>
      </c>
    </row>
    <row r="13" spans="1:5" ht="28.5">
      <c r="A13" s="9" t="s">
        <v>109</v>
      </c>
      <c r="B13" s="5" t="s">
        <v>107</v>
      </c>
      <c r="C13" s="5" t="s">
        <v>110</v>
      </c>
      <c r="D13" s="6" t="s">
        <v>22</v>
      </c>
      <c r="E13" s="11">
        <v>50</v>
      </c>
    </row>
    <row r="14" spans="1:5" ht="28.5">
      <c r="A14" s="9" t="s">
        <v>111</v>
      </c>
      <c r="B14" s="5" t="s">
        <v>107</v>
      </c>
      <c r="C14" s="5" t="s">
        <v>112</v>
      </c>
      <c r="D14" s="6" t="s">
        <v>22</v>
      </c>
      <c r="E14" s="11">
        <v>20</v>
      </c>
    </row>
    <row r="15" spans="1:5" ht="28.5">
      <c r="A15" s="9" t="s">
        <v>113</v>
      </c>
      <c r="B15" s="5" t="s">
        <v>114</v>
      </c>
      <c r="C15" s="5" t="s">
        <v>115</v>
      </c>
      <c r="D15" s="6" t="s">
        <v>116</v>
      </c>
      <c r="E15" s="11">
        <v>5</v>
      </c>
    </row>
    <row r="16" spans="1:5" ht="28.5">
      <c r="A16" s="9" t="s">
        <v>117</v>
      </c>
      <c r="B16" s="5" t="s">
        <v>118</v>
      </c>
      <c r="C16" s="5" t="s">
        <v>119</v>
      </c>
      <c r="D16" s="6" t="s">
        <v>22</v>
      </c>
      <c r="E16" s="11">
        <v>289</v>
      </c>
    </row>
    <row r="17" spans="1:5" ht="28.5">
      <c r="A17" s="9" t="s">
        <v>120</v>
      </c>
      <c r="B17" s="5" t="s">
        <v>118</v>
      </c>
      <c r="C17" s="5" t="s">
        <v>121</v>
      </c>
      <c r="D17" s="6" t="s">
        <v>22</v>
      </c>
      <c r="E17" s="11">
        <v>45</v>
      </c>
    </row>
    <row r="18" spans="1:5" ht="28.5">
      <c r="A18" s="9" t="s">
        <v>122</v>
      </c>
      <c r="B18" s="5" t="s">
        <v>123</v>
      </c>
      <c r="C18" s="5" t="s">
        <v>124</v>
      </c>
      <c r="D18" s="6" t="s">
        <v>22</v>
      </c>
      <c r="E18" s="11">
        <v>410</v>
      </c>
    </row>
    <row r="19" spans="1:5" ht="33.75" customHeight="1">
      <c r="A19" s="5"/>
      <c r="B19" s="24" t="s">
        <v>125</v>
      </c>
      <c r="C19" s="24"/>
      <c r="D19" s="24"/>
      <c r="E19" s="12"/>
    </row>
    <row r="20" spans="1:5" ht="57">
      <c r="A20" s="9" t="s">
        <v>126</v>
      </c>
      <c r="B20" s="5" t="s">
        <v>127</v>
      </c>
      <c r="C20" s="5" t="s">
        <v>128</v>
      </c>
      <c r="D20" s="6" t="s">
        <v>22</v>
      </c>
      <c r="E20" s="11">
        <v>100</v>
      </c>
    </row>
    <row r="21" spans="1:5" ht="42.75">
      <c r="A21" s="9" t="s">
        <v>129</v>
      </c>
      <c r="B21" s="5" t="s">
        <v>130</v>
      </c>
      <c r="C21" s="5" t="s">
        <v>131</v>
      </c>
      <c r="D21" s="6" t="s">
        <v>22</v>
      </c>
      <c r="E21" s="11">
        <v>600</v>
      </c>
    </row>
    <row r="22" spans="1:5" ht="28.5">
      <c r="A22" s="9" t="s">
        <v>132</v>
      </c>
      <c r="B22" s="5" t="s">
        <v>133</v>
      </c>
      <c r="C22" s="5" t="s">
        <v>134</v>
      </c>
      <c r="D22" s="6" t="s">
        <v>62</v>
      </c>
      <c r="E22" s="11">
        <v>48</v>
      </c>
    </row>
    <row r="23" spans="1:5" ht="42.75">
      <c r="A23" s="9" t="s">
        <v>135</v>
      </c>
      <c r="B23" s="5" t="s">
        <v>136</v>
      </c>
      <c r="C23" s="5" t="s">
        <v>137</v>
      </c>
      <c r="D23" s="6" t="s">
        <v>62</v>
      </c>
      <c r="E23" s="11">
        <v>48</v>
      </c>
    </row>
    <row r="24" spans="1:5" ht="42.75">
      <c r="A24" s="9" t="s">
        <v>138</v>
      </c>
      <c r="B24" s="5" t="s">
        <v>139</v>
      </c>
      <c r="C24" s="5" t="s">
        <v>140</v>
      </c>
      <c r="D24" s="6" t="s">
        <v>62</v>
      </c>
      <c r="E24" s="11">
        <v>48</v>
      </c>
    </row>
    <row r="25" spans="1:5" ht="42.75">
      <c r="A25" s="9" t="s">
        <v>141</v>
      </c>
      <c r="B25" s="5" t="s">
        <v>142</v>
      </c>
      <c r="C25" s="5" t="s">
        <v>143</v>
      </c>
      <c r="D25" s="6" t="s">
        <v>62</v>
      </c>
      <c r="E25" s="11">
        <v>48</v>
      </c>
    </row>
    <row r="26" spans="1:5" ht="28.5">
      <c r="A26" s="9" t="s">
        <v>144</v>
      </c>
      <c r="B26" s="5" t="s">
        <v>145</v>
      </c>
      <c r="C26" s="5" t="s">
        <v>146</v>
      </c>
      <c r="D26" s="6" t="s">
        <v>62</v>
      </c>
      <c r="E26" s="11">
        <v>2</v>
      </c>
    </row>
    <row r="27" spans="1:5" ht="28.5">
      <c r="A27" s="9" t="s">
        <v>147</v>
      </c>
      <c r="B27" s="5" t="s">
        <v>148</v>
      </c>
      <c r="C27" s="5" t="s">
        <v>149</v>
      </c>
      <c r="D27" s="6" t="s">
        <v>62</v>
      </c>
      <c r="E27" s="11">
        <v>48</v>
      </c>
    </row>
    <row r="28" spans="1:5" ht="28.5">
      <c r="A28" s="9" t="s">
        <v>150</v>
      </c>
      <c r="B28" s="5" t="s">
        <v>151</v>
      </c>
      <c r="C28" s="5" t="s">
        <v>152</v>
      </c>
      <c r="D28" s="6" t="s">
        <v>62</v>
      </c>
      <c r="E28" s="11">
        <v>4</v>
      </c>
    </row>
    <row r="29" spans="1:5" ht="28.5">
      <c r="A29" s="9" t="s">
        <v>153</v>
      </c>
      <c r="B29" s="5" t="s">
        <v>154</v>
      </c>
      <c r="C29" s="5" t="s">
        <v>155</v>
      </c>
      <c r="D29" s="6" t="s">
        <v>62</v>
      </c>
      <c r="E29" s="11">
        <v>96</v>
      </c>
    </row>
    <row r="30" spans="1:5" ht="28.5">
      <c r="A30" s="9" t="s">
        <v>156</v>
      </c>
      <c r="B30" s="5" t="s">
        <v>157</v>
      </c>
      <c r="C30" s="5" t="s">
        <v>158</v>
      </c>
      <c r="D30" s="6" t="s">
        <v>159</v>
      </c>
      <c r="E30" s="11">
        <v>96</v>
      </c>
    </row>
    <row r="31" spans="1:5">
      <c r="A31" s="5"/>
      <c r="B31" s="24" t="s">
        <v>160</v>
      </c>
      <c r="C31" s="24"/>
      <c r="D31" s="24"/>
      <c r="E31" s="12"/>
    </row>
    <row r="32" spans="1:5" ht="28.5">
      <c r="A32" s="9" t="s">
        <v>161</v>
      </c>
      <c r="B32" s="5" t="s">
        <v>162</v>
      </c>
      <c r="C32" s="5" t="s">
        <v>163</v>
      </c>
      <c r="D32" s="6" t="s">
        <v>22</v>
      </c>
      <c r="E32" s="12">
        <v>100</v>
      </c>
    </row>
    <row r="33" spans="1:5">
      <c r="A33" s="5"/>
      <c r="B33" s="24" t="s">
        <v>164</v>
      </c>
      <c r="C33" s="24"/>
      <c r="D33" s="24"/>
      <c r="E33" s="12"/>
    </row>
    <row r="34" spans="1:5" ht="28.5">
      <c r="A34" s="9" t="s">
        <v>165</v>
      </c>
      <c r="B34" s="5" t="s">
        <v>114</v>
      </c>
      <c r="C34" s="5" t="s">
        <v>166</v>
      </c>
      <c r="D34" s="6" t="s">
        <v>116</v>
      </c>
      <c r="E34" s="12">
        <v>1</v>
      </c>
    </row>
    <row r="35" spans="1:5">
      <c r="A35" s="5"/>
      <c r="B35" s="24" t="s">
        <v>168</v>
      </c>
      <c r="C35" s="24"/>
      <c r="D35" s="24"/>
      <c r="E35" s="12"/>
    </row>
    <row r="36" spans="1:5" ht="28.5">
      <c r="A36" s="9" t="s">
        <v>167</v>
      </c>
      <c r="B36" s="5" t="s">
        <v>170</v>
      </c>
      <c r="C36" s="5" t="s">
        <v>171</v>
      </c>
      <c r="D36" s="6" t="s">
        <v>62</v>
      </c>
      <c r="E36" s="12">
        <v>28</v>
      </c>
    </row>
    <row r="37" spans="1:5" ht="28.5">
      <c r="A37" s="9" t="s">
        <v>169</v>
      </c>
      <c r="B37" s="5" t="s">
        <v>173</v>
      </c>
      <c r="C37" s="5" t="s">
        <v>174</v>
      </c>
      <c r="D37" s="6" t="s">
        <v>62</v>
      </c>
      <c r="E37" s="12">
        <v>75</v>
      </c>
    </row>
    <row r="38" spans="1:5" ht="57">
      <c r="A38" s="9" t="s">
        <v>172</v>
      </c>
      <c r="B38" s="5" t="s">
        <v>176</v>
      </c>
      <c r="C38" s="5" t="s">
        <v>177</v>
      </c>
      <c r="D38" s="6" t="s">
        <v>62</v>
      </c>
      <c r="E38" s="12">
        <v>4</v>
      </c>
    </row>
    <row r="39" spans="1:5" ht="57">
      <c r="A39" s="9" t="s">
        <v>175</v>
      </c>
      <c r="B39" s="5" t="s">
        <v>176</v>
      </c>
      <c r="C39" s="5" t="s">
        <v>561</v>
      </c>
      <c r="D39" s="6" t="s">
        <v>62</v>
      </c>
      <c r="E39" s="12">
        <v>26</v>
      </c>
    </row>
    <row r="40" spans="1:5" ht="57">
      <c r="A40" s="9" t="s">
        <v>178</v>
      </c>
      <c r="B40" s="5" t="s">
        <v>180</v>
      </c>
      <c r="C40" s="5" t="s">
        <v>181</v>
      </c>
      <c r="D40" s="6" t="s">
        <v>62</v>
      </c>
      <c r="E40" s="12">
        <v>6</v>
      </c>
    </row>
    <row r="41" spans="1:5" ht="85.5">
      <c r="A41" s="9" t="s">
        <v>179</v>
      </c>
      <c r="B41" s="5" t="s">
        <v>183</v>
      </c>
      <c r="C41" s="5" t="s">
        <v>184</v>
      </c>
      <c r="D41" s="6" t="s">
        <v>62</v>
      </c>
      <c r="E41" s="12">
        <v>26</v>
      </c>
    </row>
    <row r="42" spans="1:5" ht="42.75">
      <c r="A42" s="9" t="s">
        <v>182</v>
      </c>
      <c r="B42" s="5" t="s">
        <v>183</v>
      </c>
      <c r="C42" s="5" t="s">
        <v>187</v>
      </c>
      <c r="D42" s="6" t="s">
        <v>62</v>
      </c>
      <c r="E42" s="12">
        <v>2</v>
      </c>
    </row>
    <row r="43" spans="1:5" ht="42.75">
      <c r="A43" s="9" t="s">
        <v>185</v>
      </c>
      <c r="B43" s="5" t="s">
        <v>189</v>
      </c>
      <c r="C43" s="5" t="s">
        <v>190</v>
      </c>
      <c r="D43" s="6" t="s">
        <v>22</v>
      </c>
      <c r="E43" s="12">
        <v>730.33</v>
      </c>
    </row>
    <row r="44" spans="1:5" ht="28.5">
      <c r="A44" s="9" t="s">
        <v>186</v>
      </c>
      <c r="B44" s="5" t="s">
        <v>192</v>
      </c>
      <c r="C44" s="5" t="s">
        <v>193</v>
      </c>
      <c r="D44" s="6" t="s">
        <v>194</v>
      </c>
      <c r="E44" s="12">
        <v>162</v>
      </c>
    </row>
    <row r="45" spans="1:5" ht="28.5">
      <c r="A45" s="9" t="s">
        <v>188</v>
      </c>
      <c r="B45" s="5" t="s">
        <v>196</v>
      </c>
      <c r="C45" s="5" t="s">
        <v>197</v>
      </c>
      <c r="D45" s="6" t="s">
        <v>159</v>
      </c>
      <c r="E45" s="12">
        <v>15</v>
      </c>
    </row>
    <row r="46" spans="1:5" ht="28.5">
      <c r="A46" s="9" t="s">
        <v>191</v>
      </c>
      <c r="B46" s="5" t="s">
        <v>199</v>
      </c>
      <c r="C46" s="5" t="s">
        <v>200</v>
      </c>
      <c r="D46" s="6" t="s">
        <v>62</v>
      </c>
      <c r="E46" s="12">
        <v>60</v>
      </c>
    </row>
    <row r="47" spans="1:5" ht="28.5">
      <c r="A47" s="9" t="s">
        <v>195</v>
      </c>
      <c r="B47" s="5" t="s">
        <v>202</v>
      </c>
      <c r="C47" s="5" t="s">
        <v>203</v>
      </c>
      <c r="D47" s="6" t="s">
        <v>62</v>
      </c>
      <c r="E47" s="12">
        <v>60</v>
      </c>
    </row>
    <row r="48" spans="1:5">
      <c r="A48" s="5"/>
      <c r="B48" s="24" t="s">
        <v>204</v>
      </c>
      <c r="C48" s="24"/>
      <c r="D48" s="24"/>
      <c r="E48" s="12"/>
    </row>
    <row r="49" spans="1:5" ht="42.75">
      <c r="A49" s="9" t="s">
        <v>198</v>
      </c>
      <c r="B49" s="5" t="s">
        <v>206</v>
      </c>
      <c r="C49" s="5" t="s">
        <v>582</v>
      </c>
      <c r="D49" s="6" t="s">
        <v>5</v>
      </c>
      <c r="E49" s="12">
        <v>1</v>
      </c>
    </row>
    <row r="50" spans="1:5" ht="42.75">
      <c r="A50" s="9" t="s">
        <v>201</v>
      </c>
      <c r="B50" s="5" t="s">
        <v>206</v>
      </c>
      <c r="C50" s="5" t="s">
        <v>582</v>
      </c>
      <c r="D50" s="6" t="s">
        <v>5</v>
      </c>
      <c r="E50" s="12">
        <v>5</v>
      </c>
    </row>
    <row r="51" spans="1:5" ht="42.75">
      <c r="A51" s="9" t="s">
        <v>205</v>
      </c>
      <c r="B51" s="5" t="s">
        <v>206</v>
      </c>
      <c r="C51" s="5" t="s">
        <v>583</v>
      </c>
      <c r="D51" s="6" t="s">
        <v>5</v>
      </c>
      <c r="E51" s="12">
        <v>9</v>
      </c>
    </row>
    <row r="52" spans="1:5" ht="42.75">
      <c r="A52" s="9" t="s">
        <v>207</v>
      </c>
      <c r="B52" s="5" t="s">
        <v>206</v>
      </c>
      <c r="C52" s="5" t="s">
        <v>584</v>
      </c>
      <c r="D52" s="6" t="s">
        <v>5</v>
      </c>
      <c r="E52" s="12">
        <v>12</v>
      </c>
    </row>
    <row r="53" spans="1:5" ht="42.75">
      <c r="A53" s="9" t="s">
        <v>208</v>
      </c>
      <c r="B53" s="5" t="s">
        <v>206</v>
      </c>
      <c r="C53" s="5" t="s">
        <v>585</v>
      </c>
      <c r="D53" s="6" t="s">
        <v>5</v>
      </c>
      <c r="E53" s="12">
        <v>2</v>
      </c>
    </row>
    <row r="54" spans="1:5" ht="42.75">
      <c r="A54" s="9" t="s">
        <v>209</v>
      </c>
      <c r="B54" s="5" t="s">
        <v>206</v>
      </c>
      <c r="C54" s="5" t="s">
        <v>586</v>
      </c>
      <c r="D54" s="6" t="s">
        <v>5</v>
      </c>
      <c r="E54" s="12">
        <v>36</v>
      </c>
    </row>
    <row r="55" spans="1:5" ht="42.75">
      <c r="A55" s="9" t="s">
        <v>210</v>
      </c>
      <c r="B55" s="5" t="s">
        <v>206</v>
      </c>
      <c r="C55" s="5" t="s">
        <v>587</v>
      </c>
      <c r="D55" s="6" t="s">
        <v>5</v>
      </c>
      <c r="E55" s="12">
        <v>4</v>
      </c>
    </row>
    <row r="56" spans="1:5" ht="28.5">
      <c r="A56" s="9" t="s">
        <v>211</v>
      </c>
      <c r="B56" s="5" t="s">
        <v>114</v>
      </c>
      <c r="C56" s="5" t="s">
        <v>216</v>
      </c>
      <c r="D56" s="6" t="s">
        <v>116</v>
      </c>
      <c r="E56" s="12">
        <v>29</v>
      </c>
    </row>
    <row r="57" spans="1:5" ht="28.5">
      <c r="A57" s="9" t="s">
        <v>212</v>
      </c>
      <c r="B57" s="5" t="s">
        <v>218</v>
      </c>
      <c r="C57" s="5" t="s">
        <v>219</v>
      </c>
      <c r="D57" s="6" t="s">
        <v>73</v>
      </c>
      <c r="E57" s="12">
        <v>5</v>
      </c>
    </row>
    <row r="58" spans="1:5" ht="28.5">
      <c r="A58" s="9" t="s">
        <v>213</v>
      </c>
      <c r="B58" s="5" t="s">
        <v>221</v>
      </c>
      <c r="C58" s="5" t="s">
        <v>222</v>
      </c>
      <c r="D58" s="6" t="s">
        <v>62</v>
      </c>
      <c r="E58" s="12">
        <v>9</v>
      </c>
    </row>
    <row r="59" spans="1:5" ht="28.5">
      <c r="A59" s="9" t="s">
        <v>214</v>
      </c>
      <c r="B59" s="5" t="s">
        <v>224</v>
      </c>
      <c r="C59" s="5" t="s">
        <v>225</v>
      </c>
      <c r="D59" s="6" t="s">
        <v>62</v>
      </c>
      <c r="E59" s="12">
        <v>8</v>
      </c>
    </row>
    <row r="60" spans="1:5" ht="28.5">
      <c r="A60" s="9" t="s">
        <v>215</v>
      </c>
      <c r="B60" s="5" t="s">
        <v>224</v>
      </c>
      <c r="C60" s="5" t="s">
        <v>227</v>
      </c>
      <c r="D60" s="6" t="s">
        <v>62</v>
      </c>
      <c r="E60" s="12">
        <v>1</v>
      </c>
    </row>
    <row r="61" spans="1:5" ht="42.75">
      <c r="A61" s="9" t="s">
        <v>217</v>
      </c>
      <c r="B61" s="5" t="s">
        <v>229</v>
      </c>
      <c r="C61" s="5" t="s">
        <v>230</v>
      </c>
      <c r="D61" s="6" t="s">
        <v>62</v>
      </c>
      <c r="E61" s="12">
        <v>18</v>
      </c>
    </row>
    <row r="62" spans="1:5" ht="28.5">
      <c r="A62" s="9" t="s">
        <v>220</v>
      </c>
      <c r="B62" s="5" t="s">
        <v>170</v>
      </c>
      <c r="C62" s="5" t="s">
        <v>232</v>
      </c>
      <c r="D62" s="6" t="s">
        <v>62</v>
      </c>
      <c r="E62" s="12">
        <v>16</v>
      </c>
    </row>
    <row r="63" spans="1:5" ht="28.5">
      <c r="A63" s="9" t="s">
        <v>223</v>
      </c>
      <c r="B63" s="5" t="s">
        <v>173</v>
      </c>
      <c r="C63" s="5" t="s">
        <v>174</v>
      </c>
      <c r="D63" s="6" t="s">
        <v>62</v>
      </c>
      <c r="E63" s="12">
        <v>18</v>
      </c>
    </row>
    <row r="64" spans="1:5" ht="42.75">
      <c r="A64" s="9" t="s">
        <v>226</v>
      </c>
      <c r="B64" s="5" t="s">
        <v>235</v>
      </c>
      <c r="C64" s="5" t="s">
        <v>236</v>
      </c>
      <c r="D64" s="6" t="s">
        <v>22</v>
      </c>
      <c r="E64" s="12">
        <v>80</v>
      </c>
    </row>
    <row r="65" spans="1:5" ht="42.75">
      <c r="A65" s="9" t="s">
        <v>228</v>
      </c>
      <c r="B65" s="5" t="s">
        <v>235</v>
      </c>
      <c r="C65" s="5" t="s">
        <v>238</v>
      </c>
      <c r="D65" s="6" t="s">
        <v>22</v>
      </c>
      <c r="E65" s="12">
        <v>475</v>
      </c>
    </row>
    <row r="66" spans="1:5" ht="42.75">
      <c r="A66" s="9" t="s">
        <v>231</v>
      </c>
      <c r="B66" s="5" t="s">
        <v>235</v>
      </c>
      <c r="C66" s="5" t="s">
        <v>240</v>
      </c>
      <c r="D66" s="6" t="s">
        <v>22</v>
      </c>
      <c r="E66" s="12">
        <v>210</v>
      </c>
    </row>
    <row r="67" spans="1:5" ht="42.75">
      <c r="A67" s="9" t="s">
        <v>233</v>
      </c>
      <c r="B67" s="5" t="s">
        <v>235</v>
      </c>
      <c r="C67" s="5" t="s">
        <v>242</v>
      </c>
      <c r="D67" s="6" t="s">
        <v>22</v>
      </c>
      <c r="E67" s="12">
        <v>110</v>
      </c>
    </row>
    <row r="68" spans="1:5" ht="28.5">
      <c r="A68" s="9" t="s">
        <v>234</v>
      </c>
      <c r="B68" s="5" t="s">
        <v>218</v>
      </c>
      <c r="C68" s="5" t="s">
        <v>588</v>
      </c>
      <c r="D68" s="6" t="s">
        <v>73</v>
      </c>
      <c r="E68" s="12">
        <v>1</v>
      </c>
    </row>
    <row r="69" spans="1:5" ht="28.5">
      <c r="A69" s="9" t="s">
        <v>237</v>
      </c>
      <c r="B69" s="5" t="s">
        <v>196</v>
      </c>
      <c r="C69" s="5" t="s">
        <v>197</v>
      </c>
      <c r="D69" s="6" t="s">
        <v>159</v>
      </c>
      <c r="E69" s="12">
        <v>7</v>
      </c>
    </row>
    <row r="70" spans="1:5" ht="28.5">
      <c r="A70" s="9" t="s">
        <v>239</v>
      </c>
      <c r="B70" s="5" t="s">
        <v>199</v>
      </c>
      <c r="C70" s="5" t="s">
        <v>200</v>
      </c>
      <c r="D70" s="6" t="s">
        <v>62</v>
      </c>
      <c r="E70" s="12">
        <v>72</v>
      </c>
    </row>
    <row r="71" spans="1:5" ht="28.5">
      <c r="A71" s="9" t="s">
        <v>241</v>
      </c>
      <c r="B71" s="5" t="s">
        <v>202</v>
      </c>
      <c r="C71" s="5" t="s">
        <v>203</v>
      </c>
      <c r="D71" s="6" t="s">
        <v>62</v>
      </c>
      <c r="E71" s="12">
        <v>72</v>
      </c>
    </row>
    <row r="72" spans="1:5" ht="28.5">
      <c r="A72" s="9" t="s">
        <v>243</v>
      </c>
      <c r="B72" s="5" t="s">
        <v>248</v>
      </c>
      <c r="C72" s="5" t="s">
        <v>249</v>
      </c>
      <c r="D72" s="6" t="s">
        <v>116</v>
      </c>
      <c r="E72" s="12">
        <v>1</v>
      </c>
    </row>
    <row r="73" spans="1:5">
      <c r="A73" s="5"/>
      <c r="B73" s="24" t="s">
        <v>250</v>
      </c>
      <c r="C73" s="24"/>
      <c r="D73" s="24"/>
      <c r="E73" s="12"/>
    </row>
    <row r="74" spans="1:5" ht="42.75">
      <c r="A74" s="9" t="s">
        <v>244</v>
      </c>
      <c r="B74" s="5" t="s">
        <v>114</v>
      </c>
      <c r="C74" s="5" t="s">
        <v>597</v>
      </c>
      <c r="D74" s="6" t="s">
        <v>116</v>
      </c>
      <c r="E74" s="12">
        <v>1</v>
      </c>
    </row>
    <row r="75" spans="1:5" ht="42.75">
      <c r="A75" s="9" t="s">
        <v>245</v>
      </c>
      <c r="B75" s="5" t="s">
        <v>189</v>
      </c>
      <c r="C75" s="5" t="s">
        <v>253</v>
      </c>
      <c r="D75" s="6" t="s">
        <v>22</v>
      </c>
      <c r="E75" s="12">
        <v>6400</v>
      </c>
    </row>
    <row r="76" spans="1:5" ht="28.5">
      <c r="A76" s="9" t="s">
        <v>246</v>
      </c>
      <c r="B76" s="5" t="s">
        <v>255</v>
      </c>
      <c r="C76" s="5" t="s">
        <v>256</v>
      </c>
      <c r="D76" s="6" t="s">
        <v>194</v>
      </c>
      <c r="E76" s="12">
        <v>140</v>
      </c>
    </row>
    <row r="77" spans="1:5" ht="28.5">
      <c r="A77" s="9" t="s">
        <v>247</v>
      </c>
      <c r="B77" s="5" t="s">
        <v>258</v>
      </c>
      <c r="C77" s="5" t="s">
        <v>259</v>
      </c>
      <c r="D77" s="6" t="s">
        <v>260</v>
      </c>
      <c r="E77" s="12">
        <v>140</v>
      </c>
    </row>
    <row r="78" spans="1:5" ht="42.75">
      <c r="A78" s="9" t="s">
        <v>251</v>
      </c>
      <c r="B78" s="5" t="s">
        <v>262</v>
      </c>
      <c r="C78" s="5" t="s">
        <v>263</v>
      </c>
      <c r="D78" s="6" t="s">
        <v>81</v>
      </c>
      <c r="E78" s="12">
        <v>12</v>
      </c>
    </row>
    <row r="79" spans="1:5" ht="42.75">
      <c r="A79" s="9" t="s">
        <v>252</v>
      </c>
      <c r="B79" s="5" t="s">
        <v>265</v>
      </c>
      <c r="C79" s="5" t="s">
        <v>266</v>
      </c>
      <c r="D79" s="6" t="s">
        <v>81</v>
      </c>
      <c r="E79" s="12">
        <v>6</v>
      </c>
    </row>
    <row r="80" spans="1:5" ht="42.75">
      <c r="A80" s="9" t="s">
        <v>254</v>
      </c>
      <c r="B80" s="5" t="s">
        <v>268</v>
      </c>
      <c r="C80" s="5" t="s">
        <v>269</v>
      </c>
      <c r="D80" s="6" t="s">
        <v>81</v>
      </c>
      <c r="E80" s="12">
        <v>2</v>
      </c>
    </row>
    <row r="81" spans="1:5" ht="28.5">
      <c r="A81" s="9" t="s">
        <v>257</v>
      </c>
      <c r="B81" s="5" t="s">
        <v>271</v>
      </c>
      <c r="C81" s="5" t="s">
        <v>272</v>
      </c>
      <c r="D81" s="6" t="s">
        <v>22</v>
      </c>
      <c r="E81" s="12">
        <v>840</v>
      </c>
    </row>
    <row r="82" spans="1:5" ht="28.5">
      <c r="A82" s="9" t="s">
        <v>261</v>
      </c>
      <c r="B82" s="5" t="s">
        <v>274</v>
      </c>
      <c r="C82" s="5" t="s">
        <v>275</v>
      </c>
      <c r="D82" s="6" t="s">
        <v>22</v>
      </c>
      <c r="E82" s="12">
        <v>1910</v>
      </c>
    </row>
    <row r="83" spans="1:5" ht="28.5">
      <c r="A83" s="9" t="s">
        <v>264</v>
      </c>
      <c r="B83" s="5" t="s">
        <v>92</v>
      </c>
      <c r="C83" s="5" t="s">
        <v>93</v>
      </c>
      <c r="D83" s="6" t="s">
        <v>22</v>
      </c>
      <c r="E83" s="12">
        <v>1910</v>
      </c>
    </row>
    <row r="84" spans="1:5" ht="28.5">
      <c r="A84" s="9" t="s">
        <v>267</v>
      </c>
      <c r="B84" s="5" t="s">
        <v>95</v>
      </c>
      <c r="C84" s="5" t="s">
        <v>96</v>
      </c>
      <c r="D84" s="6" t="s">
        <v>22</v>
      </c>
      <c r="E84" s="12">
        <v>840</v>
      </c>
    </row>
    <row r="85" spans="1:5" ht="28.5">
      <c r="A85" s="9" t="s">
        <v>270</v>
      </c>
      <c r="B85" s="5" t="s">
        <v>98</v>
      </c>
      <c r="C85" s="5" t="s">
        <v>99</v>
      </c>
      <c r="D85" s="6" t="s">
        <v>11</v>
      </c>
      <c r="E85" s="12">
        <v>1.7</v>
      </c>
    </row>
    <row r="86" spans="1:5">
      <c r="A86" s="5"/>
      <c r="B86" s="24" t="s">
        <v>279</v>
      </c>
      <c r="C86" s="24"/>
      <c r="D86" s="24"/>
      <c r="E86" s="12"/>
    </row>
    <row r="87" spans="1:5" ht="28.5">
      <c r="A87" s="9" t="s">
        <v>273</v>
      </c>
      <c r="B87" s="5" t="s">
        <v>271</v>
      </c>
      <c r="C87" s="5" t="s">
        <v>272</v>
      </c>
      <c r="D87" s="6" t="s">
        <v>22</v>
      </c>
      <c r="E87" s="11">
        <v>185</v>
      </c>
    </row>
    <row r="88" spans="1:5" ht="42.75">
      <c r="A88" s="9" t="s">
        <v>276</v>
      </c>
      <c r="B88" s="5" t="s">
        <v>262</v>
      </c>
      <c r="C88" s="5" t="s">
        <v>263</v>
      </c>
      <c r="D88" s="6" t="s">
        <v>81</v>
      </c>
      <c r="E88" s="11">
        <v>9</v>
      </c>
    </row>
    <row r="89" spans="1:5" ht="28.5">
      <c r="A89" s="9" t="s">
        <v>277</v>
      </c>
      <c r="B89" s="5" t="s">
        <v>274</v>
      </c>
      <c r="C89" s="5" t="s">
        <v>275</v>
      </c>
      <c r="D89" s="6" t="s">
        <v>22</v>
      </c>
      <c r="E89" s="11">
        <v>570</v>
      </c>
    </row>
    <row r="90" spans="1:5" ht="42.75">
      <c r="A90" s="9" t="s">
        <v>278</v>
      </c>
      <c r="B90" s="5" t="s">
        <v>189</v>
      </c>
      <c r="C90" s="5" t="s">
        <v>284</v>
      </c>
      <c r="D90" s="6" t="s">
        <v>22</v>
      </c>
      <c r="E90" s="11">
        <v>570</v>
      </c>
    </row>
    <row r="91" spans="1:5" ht="28.5">
      <c r="A91" s="9" t="s">
        <v>280</v>
      </c>
      <c r="B91" s="5" t="s">
        <v>92</v>
      </c>
      <c r="C91" s="5" t="s">
        <v>93</v>
      </c>
      <c r="D91" s="6" t="s">
        <v>22</v>
      </c>
      <c r="E91" s="11">
        <v>570</v>
      </c>
    </row>
    <row r="92" spans="1:5" ht="28.5">
      <c r="A92" s="9" t="s">
        <v>281</v>
      </c>
      <c r="B92" s="5" t="s">
        <v>98</v>
      </c>
      <c r="C92" s="5" t="s">
        <v>99</v>
      </c>
      <c r="D92" s="6" t="s">
        <v>11</v>
      </c>
      <c r="E92" s="11">
        <v>0.18</v>
      </c>
    </row>
    <row r="93" spans="1:5">
      <c r="A93" s="5"/>
      <c r="B93" s="24" t="s">
        <v>287</v>
      </c>
      <c r="C93" s="24"/>
      <c r="D93" s="24"/>
      <c r="E93" s="12"/>
    </row>
    <row r="94" spans="1:5" ht="28.5">
      <c r="A94" s="9" t="s">
        <v>282</v>
      </c>
      <c r="B94" s="5" t="s">
        <v>289</v>
      </c>
      <c r="C94" s="5" t="s">
        <v>589</v>
      </c>
      <c r="D94" s="6" t="s">
        <v>62</v>
      </c>
      <c r="E94" s="11">
        <v>5</v>
      </c>
    </row>
    <row r="95" spans="1:5" ht="28.5">
      <c r="A95" s="9" t="s">
        <v>283</v>
      </c>
      <c r="B95" s="5" t="s">
        <v>289</v>
      </c>
      <c r="C95" s="5" t="s">
        <v>291</v>
      </c>
      <c r="D95" s="6" t="s">
        <v>62</v>
      </c>
      <c r="E95" s="11">
        <v>5</v>
      </c>
    </row>
    <row r="96" spans="1:5" ht="28.5">
      <c r="A96" s="9" t="s">
        <v>285</v>
      </c>
      <c r="B96" s="5" t="s">
        <v>221</v>
      </c>
      <c r="C96" s="5" t="s">
        <v>590</v>
      </c>
      <c r="D96" s="6" t="s">
        <v>62</v>
      </c>
      <c r="E96" s="11">
        <v>5</v>
      </c>
    </row>
    <row r="97" spans="1:5" ht="28.5">
      <c r="A97" s="9" t="s">
        <v>286</v>
      </c>
      <c r="B97" s="5" t="s">
        <v>221</v>
      </c>
      <c r="C97" s="5" t="s">
        <v>591</v>
      </c>
      <c r="D97" s="6" t="s">
        <v>62</v>
      </c>
      <c r="E97" s="11">
        <v>5</v>
      </c>
    </row>
    <row r="98" spans="1:5" ht="28.5">
      <c r="A98" s="9" t="s">
        <v>288</v>
      </c>
      <c r="B98" s="5" t="s">
        <v>289</v>
      </c>
      <c r="C98" s="5" t="s">
        <v>592</v>
      </c>
      <c r="D98" s="6" t="s">
        <v>62</v>
      </c>
      <c r="E98" s="11">
        <v>10</v>
      </c>
    </row>
    <row r="99" spans="1:5" ht="28.5">
      <c r="A99" s="9" t="s">
        <v>290</v>
      </c>
      <c r="B99" s="5" t="s">
        <v>289</v>
      </c>
      <c r="C99" s="5" t="s">
        <v>296</v>
      </c>
      <c r="D99" s="6" t="s">
        <v>62</v>
      </c>
      <c r="E99" s="11">
        <v>5</v>
      </c>
    </row>
    <row r="100" spans="1:5" ht="28.5">
      <c r="A100" s="9" t="s">
        <v>292</v>
      </c>
      <c r="B100" s="5" t="s">
        <v>289</v>
      </c>
      <c r="C100" s="5" t="s">
        <v>593</v>
      </c>
      <c r="D100" s="6" t="s">
        <v>62</v>
      </c>
      <c r="E100" s="11">
        <v>1</v>
      </c>
    </row>
    <row r="101" spans="1:5" ht="28.5">
      <c r="A101" s="9" t="s">
        <v>293</v>
      </c>
      <c r="B101" s="5" t="s">
        <v>289</v>
      </c>
      <c r="C101" s="5" t="s">
        <v>594</v>
      </c>
      <c r="D101" s="6" t="s">
        <v>62</v>
      </c>
      <c r="E101" s="11">
        <v>1</v>
      </c>
    </row>
    <row r="102" spans="1:5" ht="28.5">
      <c r="A102" s="9" t="s">
        <v>294</v>
      </c>
      <c r="B102" s="5" t="s">
        <v>300</v>
      </c>
      <c r="C102" s="5" t="s">
        <v>301</v>
      </c>
      <c r="D102" s="6" t="s">
        <v>62</v>
      </c>
      <c r="E102" s="11">
        <v>2</v>
      </c>
    </row>
    <row r="103" spans="1:5" ht="42.75">
      <c r="A103" s="9" t="s">
        <v>295</v>
      </c>
      <c r="B103" s="5" t="s">
        <v>189</v>
      </c>
      <c r="C103" s="5" t="s">
        <v>303</v>
      </c>
      <c r="D103" s="6" t="s">
        <v>22</v>
      </c>
      <c r="E103" s="11">
        <v>200</v>
      </c>
    </row>
    <row r="104" spans="1:5" ht="42.75">
      <c r="A104" s="9" t="s">
        <v>297</v>
      </c>
      <c r="B104" s="5" t="s">
        <v>189</v>
      </c>
      <c r="C104" s="5" t="s">
        <v>305</v>
      </c>
      <c r="D104" s="6" t="s">
        <v>22</v>
      </c>
      <c r="E104" s="11">
        <v>500</v>
      </c>
    </row>
    <row r="105" spans="1:5" ht="28.5">
      <c r="A105" s="9" t="s">
        <v>298</v>
      </c>
      <c r="B105" s="5" t="s">
        <v>255</v>
      </c>
      <c r="C105" s="5" t="s">
        <v>307</v>
      </c>
      <c r="D105" s="6" t="s">
        <v>194</v>
      </c>
      <c r="E105" s="11">
        <v>300</v>
      </c>
    </row>
    <row r="106" spans="1:5" ht="42.75">
      <c r="A106" s="9" t="s">
        <v>299</v>
      </c>
      <c r="B106" s="5" t="s">
        <v>262</v>
      </c>
      <c r="C106" s="5" t="s">
        <v>263</v>
      </c>
      <c r="D106" s="6" t="s">
        <v>81</v>
      </c>
      <c r="E106" s="11">
        <v>5</v>
      </c>
    </row>
    <row r="107" spans="1:5" ht="28.5">
      <c r="A107" s="9" t="s">
        <v>302</v>
      </c>
      <c r="B107" s="5" t="s">
        <v>271</v>
      </c>
      <c r="C107" s="5" t="s">
        <v>272</v>
      </c>
      <c r="D107" s="6" t="s">
        <v>22</v>
      </c>
      <c r="E107" s="11">
        <v>200</v>
      </c>
    </row>
    <row r="108" spans="1:5" ht="28.5">
      <c r="A108" s="9" t="s">
        <v>304</v>
      </c>
      <c r="B108" s="5" t="s">
        <v>274</v>
      </c>
      <c r="C108" s="5" t="s">
        <v>275</v>
      </c>
      <c r="D108" s="6" t="s">
        <v>22</v>
      </c>
      <c r="E108" s="11">
        <v>200</v>
      </c>
    </row>
    <row r="109" spans="1:5" ht="28.5">
      <c r="A109" s="9" t="s">
        <v>306</v>
      </c>
      <c r="B109" s="5" t="s">
        <v>92</v>
      </c>
      <c r="C109" s="5" t="s">
        <v>93</v>
      </c>
      <c r="D109" s="6" t="s">
        <v>22</v>
      </c>
      <c r="E109" s="11">
        <v>200</v>
      </c>
    </row>
    <row r="110" spans="1:5" ht="28.5">
      <c r="A110" s="9" t="s">
        <v>308</v>
      </c>
      <c r="B110" s="5" t="s">
        <v>98</v>
      </c>
      <c r="C110" s="5" t="s">
        <v>99</v>
      </c>
      <c r="D110" s="6" t="s">
        <v>11</v>
      </c>
      <c r="E110" s="11">
        <v>0.72</v>
      </c>
    </row>
    <row r="111" spans="1:5">
      <c r="A111" s="5"/>
      <c r="B111" s="24" t="s">
        <v>313</v>
      </c>
      <c r="C111" s="24"/>
      <c r="D111" s="24"/>
      <c r="E111" s="12"/>
    </row>
    <row r="112" spans="1:5" ht="28.5">
      <c r="A112" s="9" t="s">
        <v>309</v>
      </c>
      <c r="B112" s="5" t="s">
        <v>315</v>
      </c>
      <c r="C112" s="5" t="s">
        <v>316</v>
      </c>
      <c r="D112" s="6" t="s">
        <v>62</v>
      </c>
      <c r="E112" s="11">
        <v>1</v>
      </c>
    </row>
    <row r="113" spans="1:5" ht="28.5">
      <c r="A113" s="9" t="s">
        <v>310</v>
      </c>
      <c r="B113" s="5" t="s">
        <v>318</v>
      </c>
      <c r="C113" s="5" t="s">
        <v>319</v>
      </c>
      <c r="D113" s="6" t="s">
        <v>62</v>
      </c>
      <c r="E113" s="11">
        <v>1</v>
      </c>
    </row>
    <row r="114" spans="1:5" ht="42.75">
      <c r="A114" s="9" t="s">
        <v>311</v>
      </c>
      <c r="B114" s="5" t="s">
        <v>189</v>
      </c>
      <c r="C114" s="5" t="s">
        <v>321</v>
      </c>
      <c r="D114" s="6" t="s">
        <v>22</v>
      </c>
      <c r="E114" s="11">
        <v>200</v>
      </c>
    </row>
    <row r="115" spans="1:5" ht="28.5">
      <c r="A115" s="9" t="s">
        <v>312</v>
      </c>
      <c r="B115" s="5" t="s">
        <v>255</v>
      </c>
      <c r="C115" s="5" t="s">
        <v>307</v>
      </c>
      <c r="D115" s="6" t="s">
        <v>194</v>
      </c>
      <c r="E115" s="11">
        <v>72</v>
      </c>
    </row>
    <row r="116" spans="1:5" ht="42.75">
      <c r="A116" s="9" t="s">
        <v>314</v>
      </c>
      <c r="B116" s="5" t="s">
        <v>262</v>
      </c>
      <c r="C116" s="5" t="s">
        <v>263</v>
      </c>
      <c r="D116" s="6" t="s">
        <v>81</v>
      </c>
      <c r="E116" s="11">
        <v>3</v>
      </c>
    </row>
    <row r="117" spans="1:5" ht="28.5">
      <c r="A117" s="9" t="s">
        <v>317</v>
      </c>
      <c r="B117" s="5" t="s">
        <v>271</v>
      </c>
      <c r="C117" s="5" t="s">
        <v>272</v>
      </c>
      <c r="D117" s="6" t="s">
        <v>22</v>
      </c>
      <c r="E117" s="11">
        <v>45</v>
      </c>
    </row>
    <row r="118" spans="1:5" ht="28.5">
      <c r="A118" s="9" t="s">
        <v>320</v>
      </c>
      <c r="B118" s="5" t="s">
        <v>274</v>
      </c>
      <c r="C118" s="5" t="s">
        <v>275</v>
      </c>
      <c r="D118" s="6" t="s">
        <v>22</v>
      </c>
      <c r="E118" s="11">
        <v>200</v>
      </c>
    </row>
    <row r="119" spans="1:5" ht="28.5">
      <c r="A119" s="9" t="s">
        <v>322</v>
      </c>
      <c r="B119" s="5" t="s">
        <v>92</v>
      </c>
      <c r="C119" s="5" t="s">
        <v>93</v>
      </c>
      <c r="D119" s="6" t="s">
        <v>22</v>
      </c>
      <c r="E119" s="11">
        <v>90</v>
      </c>
    </row>
    <row r="120" spans="1:5" ht="28.5">
      <c r="A120" s="9" t="s">
        <v>323</v>
      </c>
      <c r="B120" s="5" t="s">
        <v>98</v>
      </c>
      <c r="C120" s="5" t="s">
        <v>99</v>
      </c>
      <c r="D120" s="6" t="s">
        <v>11</v>
      </c>
      <c r="E120" s="11">
        <v>0.04</v>
      </c>
    </row>
    <row r="121" spans="1:5">
      <c r="A121" s="5"/>
      <c r="B121" s="24" t="s">
        <v>328</v>
      </c>
      <c r="C121" s="24"/>
      <c r="D121" s="24"/>
      <c r="E121" s="12"/>
    </row>
    <row r="122" spans="1:5" ht="28.5">
      <c r="A122" s="5" t="s">
        <v>324</v>
      </c>
      <c r="B122" s="5" t="s">
        <v>330</v>
      </c>
      <c r="C122" s="5" t="s">
        <v>331</v>
      </c>
      <c r="D122" s="6" t="s">
        <v>62</v>
      </c>
      <c r="E122" s="11">
        <v>18</v>
      </c>
    </row>
    <row r="123" spans="1:5" ht="28.5">
      <c r="A123" s="5" t="s">
        <v>325</v>
      </c>
      <c r="B123" s="5" t="s">
        <v>333</v>
      </c>
      <c r="C123" s="5" t="s">
        <v>334</v>
      </c>
      <c r="D123" s="6" t="s">
        <v>62</v>
      </c>
      <c r="E123" s="11">
        <v>42</v>
      </c>
    </row>
    <row r="124" spans="1:5" ht="28.5">
      <c r="A124" s="5" t="s">
        <v>326</v>
      </c>
      <c r="B124" s="5" t="s">
        <v>336</v>
      </c>
      <c r="C124" s="5" t="s">
        <v>337</v>
      </c>
      <c r="D124" s="6" t="s">
        <v>62</v>
      </c>
      <c r="E124" s="11">
        <v>4</v>
      </c>
    </row>
    <row r="125" spans="1:5" ht="28.5">
      <c r="A125" s="5" t="s">
        <v>327</v>
      </c>
      <c r="B125" s="5" t="s">
        <v>339</v>
      </c>
      <c r="C125" s="5" t="s">
        <v>340</v>
      </c>
      <c r="D125" s="6" t="s">
        <v>62</v>
      </c>
      <c r="E125" s="11">
        <v>8</v>
      </c>
    </row>
    <row r="126" spans="1:5" ht="28.5">
      <c r="A126" s="5" t="s">
        <v>329</v>
      </c>
      <c r="B126" s="5" t="s">
        <v>342</v>
      </c>
      <c r="C126" s="5" t="s">
        <v>343</v>
      </c>
      <c r="D126" s="6" t="s">
        <v>62</v>
      </c>
      <c r="E126" s="11">
        <v>3</v>
      </c>
    </row>
    <row r="127" spans="1:5" ht="28.5">
      <c r="A127" s="5" t="s">
        <v>332</v>
      </c>
      <c r="B127" s="5" t="s">
        <v>345</v>
      </c>
      <c r="C127" s="5" t="s">
        <v>346</v>
      </c>
      <c r="D127" s="6" t="s">
        <v>73</v>
      </c>
      <c r="E127" s="11">
        <v>1</v>
      </c>
    </row>
    <row r="128" spans="1:5" ht="28.5">
      <c r="A128" s="5" t="s">
        <v>335</v>
      </c>
      <c r="B128" s="5" t="s">
        <v>348</v>
      </c>
      <c r="C128" s="5" t="s">
        <v>349</v>
      </c>
      <c r="D128" s="6" t="s">
        <v>350</v>
      </c>
      <c r="E128" s="11">
        <v>1</v>
      </c>
    </row>
    <row r="129" spans="1:5" ht="57">
      <c r="A129" s="5" t="s">
        <v>338</v>
      </c>
      <c r="B129" s="5" t="s">
        <v>352</v>
      </c>
      <c r="C129" s="5" t="s">
        <v>353</v>
      </c>
      <c r="D129" s="6" t="s">
        <v>22</v>
      </c>
      <c r="E129" s="11">
        <v>1580</v>
      </c>
    </row>
    <row r="130" spans="1:5" ht="57">
      <c r="A130" s="5" t="s">
        <v>341</v>
      </c>
      <c r="B130" s="5" t="s">
        <v>352</v>
      </c>
      <c r="C130" s="5" t="s">
        <v>355</v>
      </c>
      <c r="D130" s="6" t="s">
        <v>22</v>
      </c>
      <c r="E130" s="11">
        <v>150</v>
      </c>
    </row>
    <row r="131" spans="1:5" ht="28.5">
      <c r="A131" s="5" t="s">
        <v>344</v>
      </c>
      <c r="B131" s="5" t="s">
        <v>357</v>
      </c>
      <c r="C131" s="5" t="s">
        <v>358</v>
      </c>
      <c r="D131" s="6" t="s">
        <v>73</v>
      </c>
      <c r="E131" s="11">
        <v>0</v>
      </c>
    </row>
    <row r="132" spans="1:5" ht="42.75">
      <c r="A132" s="5" t="s">
        <v>347</v>
      </c>
      <c r="B132" s="5" t="s">
        <v>360</v>
      </c>
      <c r="C132" s="5" t="s">
        <v>361</v>
      </c>
      <c r="D132" s="6" t="s">
        <v>362</v>
      </c>
      <c r="E132" s="11">
        <v>4</v>
      </c>
    </row>
    <row r="133" spans="1:5" ht="42.75">
      <c r="A133" s="5" t="s">
        <v>351</v>
      </c>
      <c r="B133" s="5" t="s">
        <v>262</v>
      </c>
      <c r="C133" s="5" t="s">
        <v>263</v>
      </c>
      <c r="D133" s="6" t="s">
        <v>81</v>
      </c>
      <c r="E133" s="11">
        <v>20</v>
      </c>
    </row>
    <row r="134" spans="1:5" ht="42.75">
      <c r="A134" s="5" t="s">
        <v>354</v>
      </c>
      <c r="B134" s="5" t="s">
        <v>265</v>
      </c>
      <c r="C134" s="5" t="s">
        <v>266</v>
      </c>
      <c r="D134" s="6" t="s">
        <v>81</v>
      </c>
      <c r="E134" s="11">
        <v>8</v>
      </c>
    </row>
    <row r="135" spans="1:5" ht="42.75">
      <c r="A135" s="5" t="s">
        <v>356</v>
      </c>
      <c r="B135" s="5" t="s">
        <v>268</v>
      </c>
      <c r="C135" s="5" t="s">
        <v>269</v>
      </c>
      <c r="D135" s="6" t="s">
        <v>81</v>
      </c>
      <c r="E135" s="11">
        <v>4</v>
      </c>
    </row>
    <row r="136" spans="1:5" ht="28.5">
      <c r="A136" s="5" t="s">
        <v>359</v>
      </c>
      <c r="B136" s="5" t="s">
        <v>271</v>
      </c>
      <c r="C136" s="5" t="s">
        <v>272</v>
      </c>
      <c r="D136" s="6" t="s">
        <v>22</v>
      </c>
      <c r="E136" s="11">
        <v>100</v>
      </c>
    </row>
    <row r="137" spans="1:5" ht="28.5">
      <c r="A137" s="5" t="s">
        <v>363</v>
      </c>
      <c r="B137" s="5" t="s">
        <v>274</v>
      </c>
      <c r="C137" s="5" t="s">
        <v>275</v>
      </c>
      <c r="D137" s="6" t="s">
        <v>22</v>
      </c>
      <c r="E137" s="11">
        <v>800</v>
      </c>
    </row>
    <row r="138" spans="1:5" ht="28.5">
      <c r="A138" s="5" t="s">
        <v>364</v>
      </c>
      <c r="B138" s="5" t="s">
        <v>92</v>
      </c>
      <c r="C138" s="5" t="s">
        <v>93</v>
      </c>
      <c r="D138" s="6" t="s">
        <v>22</v>
      </c>
      <c r="E138" s="11">
        <v>800</v>
      </c>
    </row>
    <row r="139" spans="1:5" ht="28.5">
      <c r="A139" s="5" t="s">
        <v>365</v>
      </c>
      <c r="B139" s="5" t="s">
        <v>95</v>
      </c>
      <c r="C139" s="5" t="s">
        <v>96</v>
      </c>
      <c r="D139" s="6" t="s">
        <v>22</v>
      </c>
      <c r="E139" s="11">
        <v>100</v>
      </c>
    </row>
    <row r="140" spans="1:5" ht="28.5">
      <c r="A140" s="5" t="s">
        <v>366</v>
      </c>
      <c r="B140" s="5" t="s">
        <v>98</v>
      </c>
      <c r="C140" s="5" t="s">
        <v>99</v>
      </c>
      <c r="D140" s="6" t="s">
        <v>11</v>
      </c>
      <c r="E140" s="11">
        <v>1.5</v>
      </c>
    </row>
    <row r="141" spans="1:5">
      <c r="A141" s="7"/>
      <c r="B141" s="7"/>
      <c r="C141" s="7"/>
      <c r="D141" s="8"/>
      <c r="E141" s="13"/>
    </row>
  </sheetData>
  <mergeCells count="11">
    <mergeCell ref="B48:D48"/>
    <mergeCell ref="B2:D2"/>
    <mergeCell ref="B19:D19"/>
    <mergeCell ref="B31:D31"/>
    <mergeCell ref="B33:D33"/>
    <mergeCell ref="B35:D35"/>
    <mergeCell ref="B73:D73"/>
    <mergeCell ref="B86:D86"/>
    <mergeCell ref="B93:D93"/>
    <mergeCell ref="B111:D111"/>
    <mergeCell ref="B121:D12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  <firstHeader>&amp;Croboty elektryczne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opLeftCell="A79" workbookViewId="0">
      <selection activeCell="C3" sqref="C3"/>
    </sheetView>
  </sheetViews>
  <sheetFormatPr defaultRowHeight="14.25"/>
  <cols>
    <col min="1" max="1" width="4.375" customWidth="1"/>
    <col min="2" max="2" width="10" customWidth="1"/>
    <col min="3" max="3" width="47.75" customWidth="1"/>
    <col min="4" max="4" width="6.125" customWidth="1"/>
    <col min="5" max="5" width="9.625" style="14" customWidth="1"/>
  </cols>
  <sheetData>
    <row r="1" spans="1:5" ht="28.5">
      <c r="A1" s="19" t="s">
        <v>0</v>
      </c>
      <c r="B1" s="19" t="s">
        <v>1</v>
      </c>
      <c r="C1" s="19" t="s">
        <v>2</v>
      </c>
      <c r="D1" s="19" t="s">
        <v>76</v>
      </c>
      <c r="E1" s="20" t="s">
        <v>3</v>
      </c>
    </row>
    <row r="2" spans="1:5" ht="42.75">
      <c r="A2" s="10" t="s">
        <v>78</v>
      </c>
      <c r="B2" s="2" t="s">
        <v>367</v>
      </c>
      <c r="C2" s="2" t="s">
        <v>565</v>
      </c>
      <c r="D2" s="4" t="s">
        <v>8</v>
      </c>
      <c r="E2" s="15">
        <v>45</v>
      </c>
    </row>
    <row r="3" spans="1:5" ht="42.75">
      <c r="A3" s="10" t="s">
        <v>82</v>
      </c>
      <c r="B3" s="2" t="s">
        <v>368</v>
      </c>
      <c r="C3" s="2" t="s">
        <v>566</v>
      </c>
      <c r="D3" s="4" t="s">
        <v>8</v>
      </c>
      <c r="E3" s="15">
        <f>40+81</f>
        <v>121</v>
      </c>
    </row>
    <row r="4" spans="1:5" ht="42.75">
      <c r="A4" s="10" t="s">
        <v>85</v>
      </c>
      <c r="B4" s="2" t="s">
        <v>369</v>
      </c>
      <c r="C4" s="2" t="s">
        <v>567</v>
      </c>
      <c r="D4" s="4" t="s">
        <v>8</v>
      </c>
      <c r="E4" s="15">
        <f>6+54</f>
        <v>60</v>
      </c>
    </row>
    <row r="5" spans="1:5" ht="42.75">
      <c r="A5" s="10" t="s">
        <v>88</v>
      </c>
      <c r="B5" s="2" t="s">
        <v>370</v>
      </c>
      <c r="C5" s="2" t="s">
        <v>568</v>
      </c>
      <c r="D5" s="4" t="s">
        <v>8</v>
      </c>
      <c r="E5" s="15">
        <f>23+114</f>
        <v>137</v>
      </c>
    </row>
    <row r="6" spans="1:5" ht="28.5">
      <c r="A6" s="10" t="s">
        <v>91</v>
      </c>
      <c r="B6" s="2" t="s">
        <v>371</v>
      </c>
      <c r="C6" s="2" t="s">
        <v>569</v>
      </c>
      <c r="D6" s="4" t="s">
        <v>62</v>
      </c>
      <c r="E6" s="15">
        <v>5</v>
      </c>
    </row>
    <row r="7" spans="1:5" ht="28.5">
      <c r="A7" s="10" t="s">
        <v>94</v>
      </c>
      <c r="B7" s="2" t="s">
        <v>371</v>
      </c>
      <c r="C7" s="2" t="s">
        <v>570</v>
      </c>
      <c r="D7" s="4" t="s">
        <v>62</v>
      </c>
      <c r="E7" s="15">
        <v>5</v>
      </c>
    </row>
    <row r="8" spans="1:5" ht="28.5">
      <c r="A8" s="10" t="s">
        <v>97</v>
      </c>
      <c r="B8" s="2" t="s">
        <v>371</v>
      </c>
      <c r="C8" s="2" t="s">
        <v>571</v>
      </c>
      <c r="D8" s="4" t="s">
        <v>62</v>
      </c>
      <c r="E8" s="15">
        <v>19</v>
      </c>
    </row>
    <row r="9" spans="1:5" ht="28.5">
      <c r="A9" s="10" t="s">
        <v>100</v>
      </c>
      <c r="B9" s="2" t="s">
        <v>372</v>
      </c>
      <c r="C9" s="2" t="s">
        <v>572</v>
      </c>
      <c r="D9" s="4" t="s">
        <v>62</v>
      </c>
      <c r="E9" s="15">
        <v>6</v>
      </c>
    </row>
    <row r="10" spans="1:5" ht="28.5">
      <c r="A10" s="10" t="s">
        <v>103</v>
      </c>
      <c r="B10" s="2" t="s">
        <v>372</v>
      </c>
      <c r="C10" s="2" t="s">
        <v>573</v>
      </c>
      <c r="D10" s="4" t="s">
        <v>62</v>
      </c>
      <c r="E10" s="15">
        <v>26</v>
      </c>
    </row>
    <row r="11" spans="1:5" ht="28.5">
      <c r="A11" s="10" t="s">
        <v>106</v>
      </c>
      <c r="B11" s="2" t="s">
        <v>373</v>
      </c>
      <c r="C11" s="2" t="s">
        <v>374</v>
      </c>
      <c r="D11" s="4" t="s">
        <v>22</v>
      </c>
      <c r="E11" s="15">
        <v>3</v>
      </c>
    </row>
    <row r="12" spans="1:5" ht="28.5">
      <c r="A12" s="10" t="s">
        <v>109</v>
      </c>
      <c r="B12" s="2" t="s">
        <v>373</v>
      </c>
      <c r="C12" s="2" t="s">
        <v>375</v>
      </c>
      <c r="D12" s="4" t="s">
        <v>22</v>
      </c>
      <c r="E12" s="15">
        <v>26</v>
      </c>
    </row>
    <row r="13" spans="1:5" ht="28.5">
      <c r="A13" s="10" t="s">
        <v>111</v>
      </c>
      <c r="B13" s="2" t="s">
        <v>373</v>
      </c>
      <c r="C13" s="2" t="s">
        <v>376</v>
      </c>
      <c r="D13" s="4" t="s">
        <v>22</v>
      </c>
      <c r="E13" s="15">
        <v>25</v>
      </c>
    </row>
    <row r="14" spans="1:5" ht="57">
      <c r="A14" s="10" t="s">
        <v>113</v>
      </c>
      <c r="B14" s="2" t="s">
        <v>377</v>
      </c>
      <c r="C14" s="2" t="s">
        <v>574</v>
      </c>
      <c r="D14" s="4" t="s">
        <v>62</v>
      </c>
      <c r="E14" s="15">
        <v>2</v>
      </c>
    </row>
    <row r="15" spans="1:5" ht="42.75">
      <c r="A15" s="10" t="s">
        <v>117</v>
      </c>
      <c r="B15" s="2" t="s">
        <v>65</v>
      </c>
      <c r="C15" s="2" t="s">
        <v>378</v>
      </c>
      <c r="D15" s="4" t="s">
        <v>22</v>
      </c>
      <c r="E15" s="15">
        <f>2*2*(1.2+1.2)</f>
        <v>9.6</v>
      </c>
    </row>
    <row r="16" spans="1:5" ht="42.75">
      <c r="A16" s="10" t="s">
        <v>120</v>
      </c>
      <c r="B16" s="2" t="s">
        <v>379</v>
      </c>
      <c r="C16" s="2" t="s">
        <v>387</v>
      </c>
      <c r="D16" s="4" t="s">
        <v>8</v>
      </c>
      <c r="E16" s="15">
        <v>5</v>
      </c>
    </row>
    <row r="17" spans="1:5" ht="42.75">
      <c r="A17" s="10" t="s">
        <v>122</v>
      </c>
      <c r="B17" s="2" t="s">
        <v>379</v>
      </c>
      <c r="C17" s="2" t="s">
        <v>380</v>
      </c>
      <c r="D17" s="4" t="s">
        <v>8</v>
      </c>
      <c r="E17" s="15">
        <v>3</v>
      </c>
    </row>
    <row r="18" spans="1:5" ht="42.75">
      <c r="A18" s="10" t="s">
        <v>126</v>
      </c>
      <c r="B18" s="2" t="s">
        <v>379</v>
      </c>
      <c r="C18" s="2" t="s">
        <v>381</v>
      </c>
      <c r="D18" s="4" t="s">
        <v>8</v>
      </c>
      <c r="E18" s="15">
        <v>3</v>
      </c>
    </row>
    <row r="19" spans="1:5" ht="42.75">
      <c r="A19" s="10" t="s">
        <v>129</v>
      </c>
      <c r="B19" s="2" t="s">
        <v>382</v>
      </c>
      <c r="C19" s="2" t="s">
        <v>383</v>
      </c>
      <c r="D19" s="4" t="s">
        <v>8</v>
      </c>
      <c r="E19" s="15">
        <v>8</v>
      </c>
    </row>
    <row r="20" spans="1:5" ht="28.5">
      <c r="A20" s="10" t="s">
        <v>132</v>
      </c>
      <c r="B20" s="2" t="s">
        <v>373</v>
      </c>
      <c r="C20" s="2" t="s">
        <v>374</v>
      </c>
      <c r="D20" s="4" t="s">
        <v>22</v>
      </c>
      <c r="E20" s="15">
        <v>10</v>
      </c>
    </row>
    <row r="21" spans="1:5" ht="42.75">
      <c r="A21" s="10" t="s">
        <v>135</v>
      </c>
      <c r="B21" s="2" t="s">
        <v>384</v>
      </c>
      <c r="C21" s="2" t="s">
        <v>388</v>
      </c>
      <c r="D21" s="4" t="s">
        <v>62</v>
      </c>
      <c r="E21" s="15">
        <v>1</v>
      </c>
    </row>
    <row r="22" spans="1:5" ht="28.5">
      <c r="A22" s="10" t="s">
        <v>138</v>
      </c>
      <c r="B22" s="2" t="s">
        <v>385</v>
      </c>
      <c r="C22" s="2" t="s">
        <v>386</v>
      </c>
      <c r="D22" s="4" t="s">
        <v>62</v>
      </c>
      <c r="E22" s="15">
        <v>5</v>
      </c>
    </row>
    <row r="23" spans="1:5" ht="28.5">
      <c r="A23" s="10" t="s">
        <v>141</v>
      </c>
      <c r="B23" s="2" t="s">
        <v>389</v>
      </c>
      <c r="C23" s="2" t="s">
        <v>575</v>
      </c>
      <c r="D23" s="4" t="s">
        <v>62</v>
      </c>
      <c r="E23" s="15">
        <v>1</v>
      </c>
    </row>
    <row r="24" spans="1:5" ht="42.75">
      <c r="A24" s="10" t="s">
        <v>144</v>
      </c>
      <c r="B24" s="2" t="s">
        <v>390</v>
      </c>
      <c r="C24" s="2" t="s">
        <v>391</v>
      </c>
      <c r="D24" s="4" t="s">
        <v>62</v>
      </c>
      <c r="E24" s="15">
        <v>10</v>
      </c>
    </row>
    <row r="25" spans="1:5" ht="28.5">
      <c r="A25" s="10" t="s">
        <v>147</v>
      </c>
      <c r="B25" s="2" t="s">
        <v>392</v>
      </c>
      <c r="C25" s="2" t="s">
        <v>393</v>
      </c>
      <c r="D25" s="4" t="s">
        <v>8</v>
      </c>
      <c r="E25" s="15">
        <v>4</v>
      </c>
    </row>
    <row r="26" spans="1:5" ht="57">
      <c r="A26" s="10" t="s">
        <v>150</v>
      </c>
      <c r="B26" s="2" t="s">
        <v>394</v>
      </c>
      <c r="C26" s="2" t="s">
        <v>395</v>
      </c>
      <c r="D26" s="4" t="s">
        <v>62</v>
      </c>
      <c r="E26" s="15">
        <v>30</v>
      </c>
    </row>
    <row r="27" spans="1:5" ht="42.75">
      <c r="A27" s="10" t="s">
        <v>153</v>
      </c>
      <c r="B27" s="2" t="s">
        <v>396</v>
      </c>
      <c r="C27" s="2" t="s">
        <v>576</v>
      </c>
      <c r="D27" s="4" t="s">
        <v>8</v>
      </c>
      <c r="E27" s="15">
        <v>60</v>
      </c>
    </row>
    <row r="28" spans="1:5" ht="42.75">
      <c r="A28" s="10" t="s">
        <v>156</v>
      </c>
      <c r="B28" s="2" t="s">
        <v>398</v>
      </c>
      <c r="C28" s="2" t="s">
        <v>399</v>
      </c>
      <c r="D28" s="4" t="s">
        <v>8</v>
      </c>
      <c r="E28" s="15">
        <v>30</v>
      </c>
    </row>
    <row r="29" spans="1:5" ht="42.75">
      <c r="A29" s="10" t="s">
        <v>161</v>
      </c>
      <c r="B29" s="2" t="s">
        <v>23</v>
      </c>
      <c r="C29" s="2" t="s">
        <v>577</v>
      </c>
      <c r="D29" s="4" t="s">
        <v>8</v>
      </c>
      <c r="E29" s="15">
        <v>12</v>
      </c>
    </row>
    <row r="30" spans="1:5" ht="42.75">
      <c r="A30" s="10" t="s">
        <v>165</v>
      </c>
      <c r="B30" s="2" t="s">
        <v>400</v>
      </c>
      <c r="C30" s="2" t="s">
        <v>401</v>
      </c>
      <c r="D30" s="4" t="s">
        <v>8</v>
      </c>
      <c r="E30" s="15">
        <v>60</v>
      </c>
    </row>
    <row r="31" spans="1:5" ht="28.5">
      <c r="A31" s="10" t="s">
        <v>167</v>
      </c>
      <c r="B31" s="2" t="s">
        <v>30</v>
      </c>
      <c r="C31" s="2" t="s">
        <v>31</v>
      </c>
      <c r="D31" s="4" t="s">
        <v>8</v>
      </c>
      <c r="E31" s="15">
        <v>132</v>
      </c>
    </row>
    <row r="32" spans="1:5" ht="42.75">
      <c r="A32" s="10" t="s">
        <v>169</v>
      </c>
      <c r="B32" s="2" t="s">
        <v>402</v>
      </c>
      <c r="C32" s="2" t="s">
        <v>403</v>
      </c>
      <c r="D32" s="4" t="s">
        <v>22</v>
      </c>
      <c r="E32" s="11">
        <v>17.5</v>
      </c>
    </row>
    <row r="33" spans="1:5" ht="42.75">
      <c r="A33" s="10" t="s">
        <v>172</v>
      </c>
      <c r="B33" s="2" t="s">
        <v>402</v>
      </c>
      <c r="C33" s="2" t="s">
        <v>404</v>
      </c>
      <c r="D33" s="4" t="s">
        <v>22</v>
      </c>
      <c r="E33" s="11">
        <v>14</v>
      </c>
    </row>
    <row r="34" spans="1:5" ht="42.75">
      <c r="A34" s="10" t="s">
        <v>175</v>
      </c>
      <c r="B34" s="2" t="s">
        <v>405</v>
      </c>
      <c r="C34" s="2" t="s">
        <v>406</v>
      </c>
      <c r="D34" s="4" t="s">
        <v>22</v>
      </c>
      <c r="E34" s="11">
        <v>16.5</v>
      </c>
    </row>
    <row r="35" spans="1:5" ht="42.75">
      <c r="A35" s="10" t="s">
        <v>178</v>
      </c>
      <c r="B35" s="2" t="s">
        <v>407</v>
      </c>
      <c r="C35" s="2" t="s">
        <v>408</v>
      </c>
      <c r="D35" s="4" t="s">
        <v>22</v>
      </c>
      <c r="E35" s="11">
        <v>5</v>
      </c>
    </row>
    <row r="36" spans="1:5" ht="42.75">
      <c r="A36" s="10" t="s">
        <v>179</v>
      </c>
      <c r="B36" s="2" t="s">
        <v>409</v>
      </c>
      <c r="C36" s="2" t="s">
        <v>410</v>
      </c>
      <c r="D36" s="4" t="s">
        <v>22</v>
      </c>
      <c r="E36" s="11">
        <v>17.5</v>
      </c>
    </row>
    <row r="37" spans="1:5" ht="42.75">
      <c r="A37" s="10" t="s">
        <v>182</v>
      </c>
      <c r="B37" s="2" t="s">
        <v>409</v>
      </c>
      <c r="C37" s="2" t="s">
        <v>411</v>
      </c>
      <c r="D37" s="4" t="s">
        <v>22</v>
      </c>
      <c r="E37" s="11">
        <v>14</v>
      </c>
    </row>
    <row r="38" spans="1:5" ht="28.5">
      <c r="A38" s="10" t="s">
        <v>185</v>
      </c>
      <c r="B38" s="2">
        <v>80</v>
      </c>
      <c r="C38" s="2" t="s">
        <v>412</v>
      </c>
      <c r="D38" s="4" t="s">
        <v>22</v>
      </c>
      <c r="E38" s="11">
        <v>16.5</v>
      </c>
    </row>
    <row r="39" spans="1:5" ht="42.75">
      <c r="A39" s="10" t="s">
        <v>186</v>
      </c>
      <c r="B39" s="2" t="s">
        <v>413</v>
      </c>
      <c r="C39" s="2" t="s">
        <v>414</v>
      </c>
      <c r="D39" s="4" t="s">
        <v>22</v>
      </c>
      <c r="E39" s="11">
        <v>5</v>
      </c>
    </row>
    <row r="40" spans="1:5" ht="42.75">
      <c r="A40" s="10" t="s">
        <v>188</v>
      </c>
      <c r="B40" s="2" t="s">
        <v>415</v>
      </c>
      <c r="C40" s="2" t="s">
        <v>416</v>
      </c>
      <c r="D40" s="4" t="s">
        <v>62</v>
      </c>
      <c r="E40" s="11">
        <v>10</v>
      </c>
    </row>
    <row r="41" spans="1:5" ht="42.75">
      <c r="A41" s="10" t="s">
        <v>191</v>
      </c>
      <c r="B41" s="2" t="s">
        <v>417</v>
      </c>
      <c r="C41" s="2" t="s">
        <v>418</v>
      </c>
      <c r="D41" s="4" t="s">
        <v>62</v>
      </c>
      <c r="E41" s="11">
        <v>5</v>
      </c>
    </row>
    <row r="42" spans="1:5" ht="42.75">
      <c r="A42" s="10" t="s">
        <v>195</v>
      </c>
      <c r="B42" s="2" t="s">
        <v>419</v>
      </c>
      <c r="C42" s="2" t="s">
        <v>420</v>
      </c>
      <c r="D42" s="4" t="s">
        <v>62</v>
      </c>
      <c r="E42" s="11">
        <v>11</v>
      </c>
    </row>
    <row r="43" spans="1:5" ht="42.75">
      <c r="A43" s="10" t="s">
        <v>198</v>
      </c>
      <c r="B43" s="2" t="s">
        <v>419</v>
      </c>
      <c r="C43" s="2" t="s">
        <v>421</v>
      </c>
      <c r="D43" s="4" t="s">
        <v>62</v>
      </c>
      <c r="E43" s="11">
        <v>1</v>
      </c>
    </row>
    <row r="44" spans="1:5" ht="42.75">
      <c r="A44" s="10" t="s">
        <v>201</v>
      </c>
      <c r="B44" s="2" t="s">
        <v>422</v>
      </c>
      <c r="C44" s="2" t="s">
        <v>423</v>
      </c>
      <c r="D44" s="4" t="s">
        <v>424</v>
      </c>
      <c r="E44" s="11">
        <v>1</v>
      </c>
    </row>
    <row r="45" spans="1:5" ht="42.75">
      <c r="A45" s="10" t="s">
        <v>205</v>
      </c>
      <c r="B45" s="2" t="s">
        <v>425</v>
      </c>
      <c r="C45" s="2" t="s">
        <v>426</v>
      </c>
      <c r="D45" s="4" t="s">
        <v>22</v>
      </c>
      <c r="E45" s="11">
        <v>53</v>
      </c>
    </row>
    <row r="46" spans="1:5" ht="42.75">
      <c r="A46" s="10" t="s">
        <v>207</v>
      </c>
      <c r="B46" s="2" t="s">
        <v>427</v>
      </c>
      <c r="C46" s="2" t="s">
        <v>428</v>
      </c>
      <c r="D46" s="4" t="s">
        <v>22</v>
      </c>
      <c r="E46" s="11">
        <v>53</v>
      </c>
    </row>
    <row r="47" spans="1:5" ht="57">
      <c r="A47" s="10" t="s">
        <v>208</v>
      </c>
      <c r="B47" s="2" t="s">
        <v>429</v>
      </c>
      <c r="C47" s="2" t="s">
        <v>430</v>
      </c>
      <c r="D47" s="4" t="s">
        <v>22</v>
      </c>
      <c r="E47" s="11">
        <v>15</v>
      </c>
    </row>
    <row r="48" spans="1:5" ht="57">
      <c r="A48" s="10" t="s">
        <v>209</v>
      </c>
      <c r="B48" s="2" t="s">
        <v>431</v>
      </c>
      <c r="C48" s="2" t="s">
        <v>432</v>
      </c>
      <c r="D48" s="4" t="s">
        <v>22</v>
      </c>
      <c r="E48" s="11">
        <v>15</v>
      </c>
    </row>
    <row r="49" spans="1:5" ht="57">
      <c r="A49" s="10" t="s">
        <v>210</v>
      </c>
      <c r="B49" s="2" t="s">
        <v>433</v>
      </c>
      <c r="C49" s="2" t="s">
        <v>434</v>
      </c>
      <c r="D49" s="4" t="s">
        <v>62</v>
      </c>
      <c r="E49" s="11">
        <v>10</v>
      </c>
    </row>
    <row r="50" spans="1:5" ht="57">
      <c r="A50" s="10" t="s">
        <v>211</v>
      </c>
      <c r="B50" s="2" t="s">
        <v>435</v>
      </c>
      <c r="C50" s="2" t="s">
        <v>436</v>
      </c>
      <c r="D50" s="4" t="s">
        <v>62</v>
      </c>
      <c r="E50" s="11">
        <v>10</v>
      </c>
    </row>
    <row r="51" spans="1:5" ht="57">
      <c r="A51" s="10" t="s">
        <v>212</v>
      </c>
      <c r="B51" s="2" t="s">
        <v>394</v>
      </c>
      <c r="C51" s="2" t="s">
        <v>395</v>
      </c>
      <c r="D51" s="4" t="s">
        <v>62</v>
      </c>
      <c r="E51" s="11">
        <v>10</v>
      </c>
    </row>
    <row r="52" spans="1:5" ht="42.75">
      <c r="A52" s="10" t="s">
        <v>213</v>
      </c>
      <c r="B52" s="2" t="s">
        <v>398</v>
      </c>
      <c r="C52" s="2" t="s">
        <v>437</v>
      </c>
      <c r="D52" s="4" t="s">
        <v>8</v>
      </c>
      <c r="E52" s="11">
        <v>8</v>
      </c>
    </row>
    <row r="53" spans="1:5" ht="42.75">
      <c r="A53" s="10" t="s">
        <v>214</v>
      </c>
      <c r="B53" s="2" t="s">
        <v>438</v>
      </c>
      <c r="C53" s="2" t="s">
        <v>439</v>
      </c>
      <c r="D53" s="4" t="s">
        <v>22</v>
      </c>
      <c r="E53" s="11">
        <v>3.6</v>
      </c>
    </row>
    <row r="54" spans="1:5" ht="42.75">
      <c r="A54" s="10" t="s">
        <v>215</v>
      </c>
      <c r="B54" s="2" t="s">
        <v>440</v>
      </c>
      <c r="C54" s="2" t="s">
        <v>441</v>
      </c>
      <c r="D54" s="4" t="s">
        <v>22</v>
      </c>
      <c r="E54" s="11">
        <v>3.6</v>
      </c>
    </row>
    <row r="55" spans="1:5" ht="42.75">
      <c r="A55" s="10" t="s">
        <v>217</v>
      </c>
      <c r="B55" s="2" t="s">
        <v>442</v>
      </c>
      <c r="C55" s="2" t="s">
        <v>443</v>
      </c>
      <c r="D55" s="4" t="s">
        <v>62</v>
      </c>
      <c r="E55" s="11">
        <v>1</v>
      </c>
    </row>
    <row r="56" spans="1:5" ht="42.75">
      <c r="A56" s="10" t="s">
        <v>220</v>
      </c>
      <c r="B56" s="2" t="s">
        <v>444</v>
      </c>
      <c r="C56" s="2" t="s">
        <v>445</v>
      </c>
      <c r="D56" s="4" t="s">
        <v>62</v>
      </c>
      <c r="E56" s="11">
        <v>1</v>
      </c>
    </row>
    <row r="57" spans="1:5" ht="42.75">
      <c r="A57" s="10" t="s">
        <v>223</v>
      </c>
      <c r="B57" s="2" t="s">
        <v>446</v>
      </c>
      <c r="C57" s="2" t="s">
        <v>391</v>
      </c>
      <c r="D57" s="4" t="s">
        <v>62</v>
      </c>
      <c r="E57" s="11">
        <v>1</v>
      </c>
    </row>
    <row r="58" spans="1:5" ht="57">
      <c r="A58" s="10" t="s">
        <v>226</v>
      </c>
      <c r="B58" s="2" t="s">
        <v>394</v>
      </c>
      <c r="C58" s="2" t="s">
        <v>395</v>
      </c>
      <c r="D58" s="4" t="s">
        <v>62</v>
      </c>
      <c r="E58" s="11">
        <v>1</v>
      </c>
    </row>
    <row r="59" spans="1:5" ht="42.75">
      <c r="A59" s="10" t="s">
        <v>228</v>
      </c>
      <c r="B59" s="2" t="s">
        <v>398</v>
      </c>
      <c r="C59" s="2" t="s">
        <v>399</v>
      </c>
      <c r="D59" s="4" t="s">
        <v>8</v>
      </c>
      <c r="E59" s="11">
        <v>1</v>
      </c>
    </row>
    <row r="60" spans="1:5" ht="42.75">
      <c r="A60" s="10" t="s">
        <v>231</v>
      </c>
      <c r="B60" s="2" t="s">
        <v>447</v>
      </c>
      <c r="C60" s="2" t="s">
        <v>448</v>
      </c>
      <c r="D60" s="4" t="s">
        <v>22</v>
      </c>
      <c r="E60" s="11">
        <v>16</v>
      </c>
    </row>
    <row r="61" spans="1:5" ht="42.75">
      <c r="A61" s="10" t="s">
        <v>233</v>
      </c>
      <c r="B61" s="2" t="s">
        <v>449</v>
      </c>
      <c r="C61" s="2" t="s">
        <v>450</v>
      </c>
      <c r="D61" s="4" t="s">
        <v>22</v>
      </c>
      <c r="E61" s="11">
        <v>90</v>
      </c>
    </row>
    <row r="62" spans="1:5" ht="42.75">
      <c r="A62" s="10" t="s">
        <v>234</v>
      </c>
      <c r="B62" s="2" t="s">
        <v>451</v>
      </c>
      <c r="C62" s="2" t="s">
        <v>452</v>
      </c>
      <c r="D62" s="4" t="s">
        <v>22</v>
      </c>
      <c r="E62" s="11">
        <v>16</v>
      </c>
    </row>
    <row r="63" spans="1:5" ht="42.75">
      <c r="A63" s="10" t="s">
        <v>237</v>
      </c>
      <c r="B63" s="2" t="s">
        <v>453</v>
      </c>
      <c r="C63" s="2" t="s">
        <v>454</v>
      </c>
      <c r="D63" s="4" t="s">
        <v>22</v>
      </c>
      <c r="E63" s="11">
        <v>5</v>
      </c>
    </row>
    <row r="64" spans="1:5" ht="42.75">
      <c r="A64" s="10" t="s">
        <v>239</v>
      </c>
      <c r="B64" s="2" t="s">
        <v>455</v>
      </c>
      <c r="C64" s="2" t="s">
        <v>456</v>
      </c>
      <c r="D64" s="4" t="s">
        <v>22</v>
      </c>
      <c r="E64" s="11">
        <v>14.5</v>
      </c>
    </row>
    <row r="65" spans="1:5" ht="42.75">
      <c r="A65" s="10" t="s">
        <v>241</v>
      </c>
      <c r="B65" s="2" t="s">
        <v>457</v>
      </c>
      <c r="C65" s="2" t="s">
        <v>458</v>
      </c>
      <c r="D65" s="4" t="s">
        <v>22</v>
      </c>
      <c r="E65" s="11">
        <v>5</v>
      </c>
    </row>
    <row r="66" spans="1:5" ht="28.5">
      <c r="A66" s="10" t="s">
        <v>243</v>
      </c>
      <c r="B66" s="2" t="s">
        <v>459</v>
      </c>
      <c r="C66" s="2" t="s">
        <v>460</v>
      </c>
      <c r="D66" s="4" t="s">
        <v>62</v>
      </c>
      <c r="E66" s="11">
        <v>2</v>
      </c>
    </row>
    <row r="67" spans="1:5" ht="28.5">
      <c r="A67" s="10" t="s">
        <v>244</v>
      </c>
      <c r="B67" s="2" t="s">
        <v>461</v>
      </c>
      <c r="C67" s="2" t="s">
        <v>462</v>
      </c>
      <c r="D67" s="4" t="s">
        <v>62</v>
      </c>
      <c r="E67" s="11">
        <v>2</v>
      </c>
    </row>
    <row r="68" spans="1:5" ht="28.5">
      <c r="A68" s="10" t="s">
        <v>245</v>
      </c>
      <c r="B68" s="2" t="s">
        <v>463</v>
      </c>
      <c r="C68" s="2" t="s">
        <v>464</v>
      </c>
      <c r="D68" s="4" t="s">
        <v>62</v>
      </c>
      <c r="E68" s="11">
        <v>8</v>
      </c>
    </row>
    <row r="69" spans="1:5" ht="28.5">
      <c r="A69" s="10" t="s">
        <v>246</v>
      </c>
      <c r="B69" s="2" t="s">
        <v>465</v>
      </c>
      <c r="C69" s="2" t="s">
        <v>578</v>
      </c>
      <c r="D69" s="4" t="s">
        <v>466</v>
      </c>
      <c r="E69" s="11">
        <v>1</v>
      </c>
    </row>
    <row r="70" spans="1:5" ht="42.75">
      <c r="A70" s="10" t="s">
        <v>247</v>
      </c>
      <c r="B70" s="2" t="s">
        <v>467</v>
      </c>
      <c r="C70" s="2" t="s">
        <v>397</v>
      </c>
      <c r="D70" s="4" t="s">
        <v>8</v>
      </c>
      <c r="E70" s="11">
        <v>6</v>
      </c>
    </row>
    <row r="71" spans="1:5" ht="28.5">
      <c r="A71" s="10" t="s">
        <v>251</v>
      </c>
      <c r="B71" s="2" t="s">
        <v>468</v>
      </c>
      <c r="C71" s="2" t="s">
        <v>469</v>
      </c>
      <c r="D71" s="4" t="s">
        <v>62</v>
      </c>
      <c r="E71" s="11">
        <v>14</v>
      </c>
    </row>
    <row r="72" spans="1:5" ht="42.75">
      <c r="A72" s="10" t="s">
        <v>252</v>
      </c>
      <c r="B72" s="2" t="s">
        <v>470</v>
      </c>
      <c r="C72" s="2" t="s">
        <v>395</v>
      </c>
      <c r="D72" s="4" t="s">
        <v>62</v>
      </c>
      <c r="E72" s="11">
        <v>14</v>
      </c>
    </row>
    <row r="73" spans="1:5" ht="28.5">
      <c r="A73" s="10" t="s">
        <v>254</v>
      </c>
      <c r="B73" s="2" t="s">
        <v>471</v>
      </c>
      <c r="C73" s="2" t="s">
        <v>399</v>
      </c>
      <c r="D73" s="4" t="s">
        <v>8</v>
      </c>
      <c r="E73" s="11">
        <v>12</v>
      </c>
    </row>
    <row r="74" spans="1:5" ht="28.5">
      <c r="A74" s="10" t="s">
        <v>257</v>
      </c>
      <c r="B74" s="2" t="s">
        <v>472</v>
      </c>
      <c r="C74" s="2" t="s">
        <v>473</v>
      </c>
      <c r="D74" s="4" t="s">
        <v>22</v>
      </c>
      <c r="E74" s="11">
        <v>10</v>
      </c>
    </row>
    <row r="75" spans="1:5" ht="42.75">
      <c r="A75" s="10" t="s">
        <v>261</v>
      </c>
      <c r="B75" s="2" t="s">
        <v>474</v>
      </c>
      <c r="C75" s="2" t="s">
        <v>432</v>
      </c>
      <c r="D75" s="4" t="s">
        <v>22</v>
      </c>
      <c r="E75" s="11">
        <v>10</v>
      </c>
    </row>
    <row r="76" spans="1:5" ht="57">
      <c r="A76" s="10" t="s">
        <v>264</v>
      </c>
      <c r="B76" s="2" t="s">
        <v>475</v>
      </c>
      <c r="C76" s="2" t="s">
        <v>476</v>
      </c>
      <c r="D76" s="4" t="s">
        <v>477</v>
      </c>
      <c r="E76" s="11">
        <v>1</v>
      </c>
    </row>
    <row r="77" spans="1:5" ht="57">
      <c r="A77" s="10" t="s">
        <v>267</v>
      </c>
      <c r="B77" s="2" t="s">
        <v>478</v>
      </c>
      <c r="C77" s="2" t="s">
        <v>479</v>
      </c>
      <c r="D77" s="4" t="s">
        <v>8</v>
      </c>
      <c r="E77" s="15">
        <f>2*2</f>
        <v>4</v>
      </c>
    </row>
    <row r="78" spans="1:5" ht="57">
      <c r="A78" s="10" t="s">
        <v>270</v>
      </c>
      <c r="B78" s="2" t="s">
        <v>480</v>
      </c>
      <c r="C78" s="2" t="s">
        <v>481</v>
      </c>
      <c r="D78" s="4" t="s">
        <v>8</v>
      </c>
      <c r="E78" s="15">
        <v>4</v>
      </c>
    </row>
    <row r="79" spans="1:5" ht="42.75">
      <c r="A79" s="10" t="s">
        <v>273</v>
      </c>
      <c r="B79" s="2" t="s">
        <v>482</v>
      </c>
      <c r="C79" s="2" t="s">
        <v>483</v>
      </c>
      <c r="D79" s="4" t="s">
        <v>484</v>
      </c>
      <c r="E79" s="15">
        <v>1</v>
      </c>
    </row>
    <row r="80" spans="1:5" ht="28.5">
      <c r="A80" s="10" t="s">
        <v>276</v>
      </c>
      <c r="B80" s="2" t="s">
        <v>485</v>
      </c>
      <c r="C80" s="2" t="s">
        <v>486</v>
      </c>
      <c r="D80" s="4" t="s">
        <v>8</v>
      </c>
      <c r="E80" s="15">
        <f>1.5*1.5</f>
        <v>2.25</v>
      </c>
    </row>
    <row r="81" spans="1:5" ht="28.5">
      <c r="A81" s="10" t="s">
        <v>277</v>
      </c>
      <c r="B81" s="2" t="s">
        <v>487</v>
      </c>
      <c r="C81" s="2" t="s">
        <v>488</v>
      </c>
      <c r="D81" s="4" t="s">
        <v>8</v>
      </c>
      <c r="E81" s="15">
        <v>2.25</v>
      </c>
    </row>
    <row r="82" spans="1:5" ht="28.5">
      <c r="A82" s="10" t="s">
        <v>278</v>
      </c>
      <c r="B82" s="2" t="s">
        <v>489</v>
      </c>
      <c r="C82" s="2" t="s">
        <v>490</v>
      </c>
      <c r="D82" s="4" t="s">
        <v>62</v>
      </c>
      <c r="E82" s="15">
        <v>8</v>
      </c>
    </row>
    <row r="83" spans="1:5" ht="28.5">
      <c r="A83" s="10" t="s">
        <v>280</v>
      </c>
      <c r="B83" s="2" t="s">
        <v>491</v>
      </c>
      <c r="C83" s="2" t="s">
        <v>492</v>
      </c>
      <c r="D83" s="4" t="s">
        <v>493</v>
      </c>
      <c r="E83" s="15">
        <f>140*11.5*4</f>
        <v>6440</v>
      </c>
    </row>
    <row r="84" spans="1:5" ht="28.5">
      <c r="A84" s="10" t="s">
        <v>281</v>
      </c>
      <c r="B84" s="2" t="s">
        <v>494</v>
      </c>
      <c r="C84" s="2" t="s">
        <v>495</v>
      </c>
      <c r="D84" s="4" t="s">
        <v>11</v>
      </c>
      <c r="E84" s="15">
        <f>1.4*1.4*0.115</f>
        <v>0.22539999999999999</v>
      </c>
    </row>
    <row r="85" spans="1:5" ht="42.75">
      <c r="A85" s="10" t="s">
        <v>282</v>
      </c>
      <c r="B85" s="2" t="s">
        <v>496</v>
      </c>
      <c r="C85" s="2" t="s">
        <v>497</v>
      </c>
      <c r="D85" s="4" t="s">
        <v>8</v>
      </c>
      <c r="E85" s="15">
        <f>1.6*1.6</f>
        <v>2.5600000000000005</v>
      </c>
    </row>
    <row r="86" spans="1:5" ht="28.5">
      <c r="A86" s="10" t="s">
        <v>283</v>
      </c>
      <c r="B86" s="2" t="s">
        <v>498</v>
      </c>
      <c r="C86" s="2" t="s">
        <v>499</v>
      </c>
      <c r="D86" s="4" t="s">
        <v>8</v>
      </c>
      <c r="E86" s="15">
        <f>1.2*1.2</f>
        <v>1.44</v>
      </c>
    </row>
    <row r="87" spans="1:5" ht="42.75">
      <c r="A87" s="10" t="s">
        <v>285</v>
      </c>
      <c r="B87" s="2" t="s">
        <v>500</v>
      </c>
      <c r="C87" s="2" t="s">
        <v>501</v>
      </c>
      <c r="D87" s="4" t="s">
        <v>11</v>
      </c>
      <c r="E87" s="15">
        <v>1.542</v>
      </c>
    </row>
    <row r="88" spans="1:5" ht="42.75">
      <c r="A88" s="10" t="s">
        <v>286</v>
      </c>
      <c r="B88" s="2" t="s">
        <v>502</v>
      </c>
      <c r="C88" s="2" t="s">
        <v>503</v>
      </c>
      <c r="D88" s="4" t="s">
        <v>11</v>
      </c>
      <c r="E88" s="15">
        <v>1.54</v>
      </c>
    </row>
    <row r="89" spans="1:5" ht="42.75">
      <c r="A89" s="10" t="s">
        <v>288</v>
      </c>
      <c r="B89" s="2" t="s">
        <v>504</v>
      </c>
      <c r="C89" s="2" t="s">
        <v>505</v>
      </c>
      <c r="D89" s="4" t="s">
        <v>11</v>
      </c>
      <c r="E89" s="15">
        <v>1.54</v>
      </c>
    </row>
    <row r="90" spans="1:5">
      <c r="A90" s="10" t="s">
        <v>290</v>
      </c>
      <c r="B90" s="2" t="s">
        <v>506</v>
      </c>
      <c r="C90" s="2" t="s">
        <v>507</v>
      </c>
      <c r="D90" s="4" t="s">
        <v>508</v>
      </c>
      <c r="E90" s="15">
        <v>3.5000000000000003E-2</v>
      </c>
    </row>
    <row r="91" spans="1:5" ht="28.5">
      <c r="A91" s="10" t="s">
        <v>292</v>
      </c>
      <c r="B91" s="2" t="s">
        <v>509</v>
      </c>
      <c r="C91" s="2" t="s">
        <v>510</v>
      </c>
      <c r="D91" s="4" t="s">
        <v>8</v>
      </c>
      <c r="E91" s="15">
        <v>1.6910000000000001</v>
      </c>
    </row>
    <row r="92" spans="1:5" ht="28.5">
      <c r="A92" s="10" t="s">
        <v>293</v>
      </c>
      <c r="B92" s="2" t="s">
        <v>511</v>
      </c>
      <c r="C92" s="2" t="s">
        <v>512</v>
      </c>
      <c r="D92" s="4" t="s">
        <v>8</v>
      </c>
      <c r="E92" s="15">
        <v>1.69</v>
      </c>
    </row>
    <row r="93" spans="1:5" ht="28.5">
      <c r="A93" s="10" t="s">
        <v>294</v>
      </c>
      <c r="B93" s="2" t="s">
        <v>513</v>
      </c>
      <c r="C93" s="2" t="s">
        <v>514</v>
      </c>
      <c r="D93" s="4" t="s">
        <v>515</v>
      </c>
      <c r="E93" s="15">
        <f>(0.93*4*2+1.16*4)*0.222</f>
        <v>2.6817600000000001</v>
      </c>
    </row>
    <row r="94" spans="1:5" ht="28.5">
      <c r="A94" s="10" t="s">
        <v>295</v>
      </c>
      <c r="B94" s="2" t="s">
        <v>516</v>
      </c>
      <c r="C94" s="2" t="s">
        <v>517</v>
      </c>
      <c r="D94" s="4" t="s">
        <v>515</v>
      </c>
      <c r="E94" s="15">
        <f>(0.23+0.21+0.25+0.03)*7*4*0.187</f>
        <v>3.7699199999999999</v>
      </c>
    </row>
    <row r="95" spans="1:5" ht="57">
      <c r="A95" s="10" t="s">
        <v>297</v>
      </c>
      <c r="B95" s="2" t="s">
        <v>518</v>
      </c>
      <c r="C95" s="2" t="s">
        <v>519</v>
      </c>
      <c r="D95" s="4" t="s">
        <v>11</v>
      </c>
      <c r="E95" s="15">
        <v>0.216</v>
      </c>
    </row>
    <row r="96" spans="1:5" ht="28.5">
      <c r="A96" s="10" t="s">
        <v>298</v>
      </c>
      <c r="B96" s="2" t="s">
        <v>520</v>
      </c>
      <c r="C96" s="2" t="s">
        <v>521</v>
      </c>
      <c r="D96" s="4" t="s">
        <v>515</v>
      </c>
      <c r="E96" s="15">
        <v>39.44</v>
      </c>
    </row>
    <row r="97" spans="1:5" ht="42.75">
      <c r="A97" s="10" t="s">
        <v>299</v>
      </c>
      <c r="B97" s="2" t="s">
        <v>522</v>
      </c>
      <c r="C97" s="2" t="s">
        <v>523</v>
      </c>
      <c r="D97" s="4" t="s">
        <v>524</v>
      </c>
      <c r="E97" s="15">
        <f>23.5*2*4</f>
        <v>188</v>
      </c>
    </row>
    <row r="98" spans="1:5" ht="57">
      <c r="A98" s="10" t="s">
        <v>302</v>
      </c>
      <c r="B98" s="2" t="s">
        <v>525</v>
      </c>
      <c r="C98" s="2" t="s">
        <v>526</v>
      </c>
      <c r="D98" s="4" t="s">
        <v>81</v>
      </c>
      <c r="E98" s="15">
        <f>8*2</f>
        <v>16</v>
      </c>
    </row>
    <row r="99" spans="1:5" ht="42.75">
      <c r="A99" s="10" t="s">
        <v>304</v>
      </c>
      <c r="B99" s="2" t="s">
        <v>527</v>
      </c>
      <c r="C99" s="2" t="s">
        <v>528</v>
      </c>
      <c r="D99" s="4" t="s">
        <v>62</v>
      </c>
      <c r="E99" s="15">
        <f>4*2</f>
        <v>8</v>
      </c>
    </row>
    <row r="100" spans="1:5" ht="42.75">
      <c r="A100" s="10" t="s">
        <v>306</v>
      </c>
      <c r="B100" s="2" t="s">
        <v>529</v>
      </c>
      <c r="C100" s="2" t="s">
        <v>530</v>
      </c>
      <c r="D100" s="4" t="s">
        <v>22</v>
      </c>
      <c r="E100" s="15">
        <f>0.88*4</f>
        <v>3.52</v>
      </c>
    </row>
    <row r="101" spans="1:5" ht="28.5">
      <c r="A101" s="10" t="s">
        <v>308</v>
      </c>
      <c r="B101" s="2" t="s">
        <v>531</v>
      </c>
      <c r="C101" s="2" t="s">
        <v>532</v>
      </c>
      <c r="D101" s="4" t="s">
        <v>62</v>
      </c>
      <c r="E101" s="15">
        <v>8</v>
      </c>
    </row>
    <row r="102" spans="1:5" ht="42.75">
      <c r="A102" s="10" t="s">
        <v>309</v>
      </c>
      <c r="B102" s="2" t="s">
        <v>533</v>
      </c>
      <c r="C102" s="2" t="s">
        <v>534</v>
      </c>
      <c r="D102" s="4" t="s">
        <v>515</v>
      </c>
      <c r="E102" s="15">
        <v>49.155000000000001</v>
      </c>
    </row>
    <row r="103" spans="1:5" ht="57">
      <c r="A103" s="10" t="s">
        <v>310</v>
      </c>
      <c r="B103" s="2" t="s">
        <v>535</v>
      </c>
      <c r="C103" s="2" t="s">
        <v>536</v>
      </c>
      <c r="D103" s="4" t="s">
        <v>8</v>
      </c>
      <c r="E103" s="15">
        <f>1.6*1.6-0.88*0.88</f>
        <v>1.7856000000000005</v>
      </c>
    </row>
    <row r="104" spans="1:5" ht="42.75">
      <c r="A104" s="10" t="s">
        <v>311</v>
      </c>
      <c r="B104" s="2" t="s">
        <v>537</v>
      </c>
      <c r="C104" s="2" t="s">
        <v>538</v>
      </c>
      <c r="D104" s="4" t="s">
        <v>8</v>
      </c>
      <c r="E104" s="15">
        <f>1.5*1.5-0.88*0.88</f>
        <v>1.4756</v>
      </c>
    </row>
    <row r="105" spans="1:5" ht="42.75">
      <c r="A105" s="10" t="s">
        <v>312</v>
      </c>
      <c r="B105" s="2" t="s">
        <v>539</v>
      </c>
      <c r="C105" s="2" t="s">
        <v>540</v>
      </c>
      <c r="D105" s="4" t="s">
        <v>8</v>
      </c>
      <c r="E105" s="15">
        <v>1.48</v>
      </c>
    </row>
    <row r="106" spans="1:5" ht="42.75">
      <c r="A106" s="10" t="s">
        <v>314</v>
      </c>
      <c r="B106" s="2" t="s">
        <v>541</v>
      </c>
      <c r="C106" s="2" t="s">
        <v>542</v>
      </c>
      <c r="D106" s="4" t="s">
        <v>22</v>
      </c>
      <c r="E106" s="15">
        <f>0.88*4</f>
        <v>3.52</v>
      </c>
    </row>
    <row r="107" spans="1:5" ht="42.75">
      <c r="A107" s="10" t="s">
        <v>317</v>
      </c>
      <c r="B107" s="2" t="s">
        <v>543</v>
      </c>
      <c r="C107" s="2" t="s">
        <v>544</v>
      </c>
      <c r="D107" s="4" t="s">
        <v>8</v>
      </c>
      <c r="E107" s="15">
        <f>2*2-0.88*0.88</f>
        <v>3.2256</v>
      </c>
    </row>
    <row r="108" spans="1:5" ht="28.5">
      <c r="A108" s="10" t="s">
        <v>320</v>
      </c>
      <c r="B108" s="2" t="s">
        <v>545</v>
      </c>
      <c r="C108" s="2" t="s">
        <v>546</v>
      </c>
      <c r="D108" s="4" t="s">
        <v>8</v>
      </c>
      <c r="E108" s="15">
        <f>2.6*2.6-0.88*0.88</f>
        <v>5.9856000000000007</v>
      </c>
    </row>
    <row r="109" spans="1:5" ht="42.75">
      <c r="A109" s="10" t="s">
        <v>322</v>
      </c>
      <c r="B109" s="2" t="s">
        <v>547</v>
      </c>
      <c r="C109" s="2" t="s">
        <v>548</v>
      </c>
      <c r="D109" s="4" t="s">
        <v>22</v>
      </c>
      <c r="E109" s="15">
        <f>1.08*4</f>
        <v>4.32</v>
      </c>
    </row>
    <row r="110" spans="1:5" ht="42.75">
      <c r="A110" s="10" t="s">
        <v>323</v>
      </c>
      <c r="B110" s="2" t="s">
        <v>549</v>
      </c>
      <c r="C110" s="2" t="s">
        <v>550</v>
      </c>
      <c r="D110" s="4" t="s">
        <v>8</v>
      </c>
      <c r="E110" s="15">
        <f>2.6*2.6-0.88*0.88</f>
        <v>5.9856000000000007</v>
      </c>
    </row>
    <row r="111" spans="1:5" ht="42.75">
      <c r="A111" s="10" t="s">
        <v>324</v>
      </c>
      <c r="B111" s="2" t="s">
        <v>551</v>
      </c>
      <c r="C111" s="2" t="s">
        <v>552</v>
      </c>
      <c r="D111" s="4" t="s">
        <v>553</v>
      </c>
      <c r="E111" s="15">
        <f>0.88*4</f>
        <v>3.52</v>
      </c>
    </row>
    <row r="112" spans="1:5" ht="42.75">
      <c r="A112" s="10" t="s">
        <v>325</v>
      </c>
      <c r="B112" s="2" t="s">
        <v>554</v>
      </c>
      <c r="C112" s="2" t="s">
        <v>581</v>
      </c>
      <c r="D112" s="4" t="s">
        <v>62</v>
      </c>
      <c r="E112" s="15">
        <v>1</v>
      </c>
    </row>
    <row r="113" spans="1:5" ht="42.75">
      <c r="A113" s="10" t="s">
        <v>326</v>
      </c>
      <c r="B113" s="2" t="s">
        <v>555</v>
      </c>
      <c r="C113" s="2" t="s">
        <v>579</v>
      </c>
      <c r="D113" s="4" t="s">
        <v>62</v>
      </c>
      <c r="E113" s="15">
        <v>1</v>
      </c>
    </row>
    <row r="114" spans="1:5" ht="57">
      <c r="A114" s="10" t="s">
        <v>327</v>
      </c>
      <c r="B114" s="2" t="s">
        <v>556</v>
      </c>
      <c r="C114" s="2" t="s">
        <v>580</v>
      </c>
      <c r="D114" s="4" t="s">
        <v>62</v>
      </c>
      <c r="E114" s="15">
        <v>1</v>
      </c>
    </row>
    <row r="115" spans="1:5" ht="28.5">
      <c r="A115" s="10" t="s">
        <v>329</v>
      </c>
      <c r="B115" s="2" t="s">
        <v>557</v>
      </c>
      <c r="C115" s="2" t="s">
        <v>558</v>
      </c>
      <c r="D115" s="4" t="s">
        <v>62</v>
      </c>
      <c r="E115" s="15">
        <v>1</v>
      </c>
    </row>
    <row r="116" spans="1:5" ht="28.5">
      <c r="A116" s="10" t="s">
        <v>332</v>
      </c>
      <c r="B116" s="2" t="s">
        <v>559</v>
      </c>
      <c r="C116" s="2" t="s">
        <v>560</v>
      </c>
      <c r="D116" s="4" t="s">
        <v>62</v>
      </c>
      <c r="E116" s="15">
        <v>1</v>
      </c>
    </row>
    <row r="117" spans="1:5">
      <c r="E117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4p bud 709</vt:lpstr>
      <vt:lpstr>4p elektryczne</vt:lpstr>
      <vt:lpstr>4p sanitarne</vt:lpstr>
      <vt:lpstr>'4p bud 709'!Tytuły_wydruku</vt:lpstr>
      <vt:lpstr>'4p elektryczne'!Tytuły_wydruku</vt:lpstr>
      <vt:lpstr>'4p sanitarne'!Tytuły_wydruku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Wąsak</dc:creator>
  <cp:lastModifiedBy>Zenon Wąsak</cp:lastModifiedBy>
  <cp:lastPrinted>2015-10-27T12:34:24Z</cp:lastPrinted>
  <dcterms:created xsi:type="dcterms:W3CDTF">2015-09-07T17:22:09Z</dcterms:created>
  <dcterms:modified xsi:type="dcterms:W3CDTF">2015-10-27T12:34:31Z</dcterms:modified>
</cp:coreProperties>
</file>