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\2601\10_umowa na mat. eksploatacyjne krótka\"/>
    </mc:Choice>
  </mc:AlternateContent>
  <xr:revisionPtr revIDLastSave="0" documentId="8_{23960A3D-137D-4132-86A8-71A51CC3ABA8}" xr6:coauthVersionLast="36" xr6:coauthVersionMax="36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Arkusz1" sheetId="1" state="hidden" r:id="rId1"/>
    <sheet name="do wycinania" sheetId="5" state="hidden" r:id="rId2"/>
    <sheet name="zestawienie" sheetId="21" r:id="rId3"/>
    <sheet name="wersj ostateczna" sheetId="19" state="hidden" r:id="rId4"/>
    <sheet name="Arkusz2" sheetId="20" state="hidden" r:id="rId5"/>
    <sheet name="HP" sheetId="4" state="hidden" r:id="rId6"/>
    <sheet name="KYOCERA" sheetId="9" state="hidden" r:id="rId7"/>
    <sheet name="LEXMARK" sheetId="8" state="hidden" r:id="rId8"/>
    <sheet name="KM" sheetId="7" state="hidden" r:id="rId9"/>
    <sheet name="XEROX" sheetId="14" state="hidden" r:id="rId10"/>
    <sheet name="OKI" sheetId="11" state="hidden" r:id="rId11"/>
    <sheet name="EPSON" sheetId="10" state="hidden" r:id="rId12"/>
    <sheet name="CANON" sheetId="16" state="hidden" r:id="rId13"/>
    <sheet name="SHARP" sheetId="15" state="hidden" r:id="rId14"/>
    <sheet name="UTAX" sheetId="13" state="hidden" r:id="rId15"/>
    <sheet name="BROTHER" sheetId="6" state="hidden" r:id="rId16"/>
    <sheet name="etykiety" sheetId="12" state="hidden" r:id="rId17"/>
    <sheet name="usunięte" sheetId="3" state="hidden" r:id="rId18"/>
  </sheets>
  <externalReferences>
    <externalReference r:id="rId19"/>
  </externalReferences>
  <definedNames>
    <definedName name="_xlnm._FilterDatabase" localSheetId="0" hidden="1">Arkusz1!$A$3:$K$272</definedName>
    <definedName name="_xlnm._FilterDatabase" localSheetId="1" hidden="1">'do wycinania'!$A$3:$K$17</definedName>
    <definedName name="_xlnm._FilterDatabase" localSheetId="3" hidden="1">'wersj ostateczna'!$A$2:$J$2</definedName>
    <definedName name="_xlnm._FilterDatabase" localSheetId="2" hidden="1">zestawienie!$A$5:$J$174</definedName>
    <definedName name="_xlnm.Print_Area" localSheetId="3">'wersj ostateczna'!$A$1:$L$198</definedName>
    <definedName name="_xlnm.Print_Area" localSheetId="2">zestawienie!$A$4:$L$174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21" l="1"/>
  <c r="H171" i="21" l="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Q51" i="21"/>
  <c r="K51" i="21"/>
  <c r="H51" i="21"/>
  <c r="Q50" i="21"/>
  <c r="K50" i="21"/>
  <c r="H50" i="21"/>
  <c r="H157" i="21"/>
  <c r="Q49" i="21"/>
  <c r="K49" i="21"/>
  <c r="H49" i="21"/>
  <c r="Q48" i="21"/>
  <c r="K48" i="21"/>
  <c r="H48" i="21"/>
  <c r="H156" i="21"/>
  <c r="Q47" i="21"/>
  <c r="K47" i="21"/>
  <c r="H47" i="21"/>
  <c r="H155" i="21"/>
  <c r="H154" i="21"/>
  <c r="H153" i="21"/>
  <c r="H152" i="21"/>
  <c r="Q46" i="21"/>
  <c r="K46" i="21"/>
  <c r="H46" i="21"/>
  <c r="Q45" i="21"/>
  <c r="K45" i="21"/>
  <c r="H45" i="21"/>
  <c r="Q44" i="21"/>
  <c r="K44" i="21"/>
  <c r="H44" i="21"/>
  <c r="H151" i="21"/>
  <c r="Q43" i="21"/>
  <c r="K43" i="21"/>
  <c r="H43" i="21"/>
  <c r="H150" i="21"/>
  <c r="H149" i="21"/>
  <c r="Q42" i="21"/>
  <c r="K42" i="21"/>
  <c r="H42" i="21"/>
  <c r="Q41" i="21"/>
  <c r="K41" i="21"/>
  <c r="H41" i="21"/>
  <c r="H148" i="21"/>
  <c r="Q40" i="21"/>
  <c r="K40" i="21"/>
  <c r="H40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Q39" i="21"/>
  <c r="K39" i="21"/>
  <c r="H39" i="21"/>
  <c r="Q38" i="21"/>
  <c r="K38" i="21"/>
  <c r="H38" i="21"/>
  <c r="Q37" i="21"/>
  <c r="K37" i="21"/>
  <c r="H37" i="21"/>
  <c r="Q36" i="21"/>
  <c r="K36" i="21"/>
  <c r="H36" i="21"/>
  <c r="Q35" i="21"/>
  <c r="K35" i="21"/>
  <c r="H35" i="21"/>
  <c r="H132" i="21"/>
  <c r="Q34" i="21"/>
  <c r="K34" i="21"/>
  <c r="H34" i="21"/>
  <c r="Q33" i="21"/>
  <c r="K33" i="21"/>
  <c r="H33" i="21"/>
  <c r="Q32" i="21"/>
  <c r="K32" i="21"/>
  <c r="H32" i="21"/>
  <c r="Q31" i="21"/>
  <c r="K31" i="21"/>
  <c r="H31" i="21"/>
  <c r="H131" i="21"/>
  <c r="H130" i="21"/>
  <c r="H129" i="21"/>
  <c r="H128" i="21"/>
  <c r="H127" i="21"/>
  <c r="H126" i="21"/>
  <c r="H125" i="21"/>
  <c r="Q30" i="21"/>
  <c r="K30" i="21"/>
  <c r="H30" i="21"/>
  <c r="Q148" i="21"/>
  <c r="K148" i="21"/>
  <c r="H124" i="21"/>
  <c r="Q147" i="21"/>
  <c r="K147" i="21"/>
  <c r="H123" i="21"/>
  <c r="Q146" i="21"/>
  <c r="K146" i="21"/>
  <c r="H122" i="21"/>
  <c r="Q145" i="21"/>
  <c r="K145" i="21"/>
  <c r="H121" i="21"/>
  <c r="Q29" i="21"/>
  <c r="K29" i="21"/>
  <c r="H29" i="21"/>
  <c r="H120" i="21"/>
  <c r="H119" i="21"/>
  <c r="H118" i="21"/>
  <c r="H117" i="21"/>
  <c r="H116" i="21"/>
  <c r="H115" i="21"/>
  <c r="H114" i="21"/>
  <c r="H113" i="21"/>
  <c r="Q28" i="21"/>
  <c r="K28" i="21"/>
  <c r="H28" i="21"/>
  <c r="H112" i="21"/>
  <c r="H111" i="21"/>
  <c r="H110" i="21"/>
  <c r="H109" i="21"/>
  <c r="H108" i="21"/>
  <c r="Q27" i="21"/>
  <c r="K27" i="21"/>
  <c r="H27" i="21"/>
  <c r="Q26" i="21"/>
  <c r="K26" i="21"/>
  <c r="H26" i="21"/>
  <c r="Q25" i="21"/>
  <c r="K25" i="21"/>
  <c r="H25" i="21"/>
  <c r="Q24" i="21"/>
  <c r="K24" i="21"/>
  <c r="H24" i="21"/>
  <c r="Q23" i="21"/>
  <c r="K23" i="21"/>
  <c r="H23" i="21"/>
  <c r="Q22" i="21"/>
  <c r="K22" i="21"/>
  <c r="H22" i="21"/>
  <c r="H107" i="21"/>
  <c r="H106" i="21"/>
  <c r="H105" i="21"/>
  <c r="H104" i="21"/>
  <c r="H103" i="21"/>
  <c r="H102" i="21"/>
  <c r="Q21" i="21"/>
  <c r="K21" i="21"/>
  <c r="H21" i="21"/>
  <c r="Q20" i="21"/>
  <c r="K20" i="21"/>
  <c r="H20" i="21"/>
  <c r="Q19" i="21"/>
  <c r="K19" i="21"/>
  <c r="H19" i="21"/>
  <c r="Q18" i="21"/>
  <c r="K18" i="21"/>
  <c r="H18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Q17" i="21"/>
  <c r="K17" i="21"/>
  <c r="H17" i="21"/>
  <c r="Q16" i="21"/>
  <c r="K16" i="21"/>
  <c r="H16" i="21"/>
  <c r="H89" i="21"/>
  <c r="H88" i="21"/>
  <c r="H87" i="21"/>
  <c r="H86" i="21"/>
  <c r="H85" i="21"/>
  <c r="Q15" i="21"/>
  <c r="K15" i="21"/>
  <c r="H15" i="21"/>
  <c r="H84" i="21"/>
  <c r="H83" i="21"/>
  <c r="H82" i="21"/>
  <c r="H81" i="21"/>
  <c r="Q14" i="21"/>
  <c r="K14" i="21"/>
  <c r="H14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Q13" i="21"/>
  <c r="K13" i="21"/>
  <c r="H13" i="21"/>
  <c r="Q12" i="21"/>
  <c r="K12" i="21"/>
  <c r="H12" i="21"/>
  <c r="H66" i="21"/>
  <c r="H65" i="21"/>
  <c r="H64" i="21"/>
  <c r="H63" i="21"/>
  <c r="H62" i="21"/>
  <c r="H61" i="21"/>
  <c r="Q11" i="21"/>
  <c r="K11" i="21"/>
  <c r="H11" i="21"/>
  <c r="Q10" i="21"/>
  <c r="K10" i="21"/>
  <c r="H10" i="21"/>
  <c r="Q9" i="21"/>
  <c r="K9" i="21"/>
  <c r="H9" i="21"/>
  <c r="Q8" i="21"/>
  <c r="K8" i="21"/>
  <c r="H8" i="21"/>
  <c r="H60" i="21"/>
  <c r="H59" i="21"/>
  <c r="H58" i="21"/>
  <c r="H57" i="21"/>
  <c r="Q7" i="21"/>
  <c r="K7" i="21"/>
  <c r="H7" i="21"/>
  <c r="H56" i="21"/>
  <c r="H55" i="21"/>
  <c r="H54" i="21"/>
  <c r="H53" i="21"/>
  <c r="H52" i="21"/>
  <c r="Q6" i="21"/>
  <c r="K6" i="21"/>
  <c r="H6" i="21"/>
  <c r="H172" i="21" l="1"/>
  <c r="H173" i="21" s="1"/>
  <c r="H174" i="21" s="1"/>
  <c r="H3" i="19"/>
  <c r="Q189" i="19" l="1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9" i="19"/>
  <c r="Q20" i="19"/>
  <c r="Q21" i="19"/>
  <c r="Q22" i="19"/>
  <c r="Q24" i="19"/>
  <c r="Q25" i="19"/>
  <c r="Q26" i="19"/>
  <c r="Q27" i="19"/>
  <c r="Q28" i="19"/>
  <c r="Q29" i="19"/>
  <c r="Q30" i="19"/>
  <c r="Q31" i="19"/>
  <c r="Q32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4" i="19"/>
  <c r="Q55" i="19"/>
  <c r="Q56" i="19"/>
  <c r="Q57" i="19"/>
  <c r="Q58" i="19"/>
  <c r="Q59" i="19"/>
  <c r="Q60" i="19"/>
  <c r="Q61" i="19"/>
  <c r="Q62" i="19"/>
  <c r="Q63" i="19"/>
  <c r="Q64" i="19"/>
  <c r="Q65" i="19"/>
  <c r="Q66" i="19"/>
  <c r="Q67" i="19"/>
  <c r="Q68" i="19"/>
  <c r="Q69" i="19"/>
  <c r="Q70" i="19"/>
  <c r="Q71" i="19"/>
  <c r="Q72" i="19"/>
  <c r="Q73" i="19"/>
  <c r="Q74" i="19"/>
  <c r="Q75" i="19"/>
  <c r="Q76" i="19"/>
  <c r="Q77" i="19"/>
  <c r="Q78" i="19"/>
  <c r="Q79" i="19"/>
  <c r="Q80" i="19"/>
  <c r="Q81" i="19"/>
  <c r="Q82" i="19"/>
  <c r="Q83" i="19"/>
  <c r="Q84" i="19"/>
  <c r="Q85" i="19"/>
  <c r="Q87" i="19"/>
  <c r="Q88" i="19"/>
  <c r="Q89" i="19"/>
  <c r="Q90" i="19"/>
  <c r="Q91" i="19"/>
  <c r="Q92" i="19"/>
  <c r="Q93" i="19"/>
  <c r="Q94" i="19"/>
  <c r="Q95" i="19"/>
  <c r="Q97" i="19"/>
  <c r="Q98" i="19"/>
  <c r="Q99" i="19"/>
  <c r="Q100" i="19"/>
  <c r="Q102" i="19"/>
  <c r="Q103" i="19"/>
  <c r="Q104" i="19"/>
  <c r="Q105" i="19"/>
  <c r="Q106" i="19"/>
  <c r="Q107" i="19"/>
  <c r="Q108" i="19"/>
  <c r="Q109" i="19"/>
  <c r="Q110" i="19"/>
  <c r="Q115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6" i="19"/>
  <c r="Q137" i="19"/>
  <c r="Q139" i="19"/>
  <c r="Q141" i="19"/>
  <c r="Q142" i="19"/>
  <c r="Q143" i="19"/>
  <c r="Q144" i="19"/>
  <c r="Q145" i="19"/>
  <c r="Q146" i="19"/>
  <c r="Q147" i="19"/>
  <c r="Q148" i="19"/>
  <c r="Q149" i="19"/>
  <c r="Q150" i="19"/>
  <c r="Q151" i="19"/>
  <c r="Q152" i="19"/>
  <c r="Q153" i="19"/>
  <c r="Q154" i="19"/>
  <c r="Q155" i="19"/>
  <c r="Q156" i="19"/>
  <c r="Q157" i="19"/>
  <c r="Q158" i="19"/>
  <c r="Q160" i="19"/>
  <c r="Q162" i="19"/>
  <c r="Q163" i="19"/>
  <c r="Q164" i="19"/>
  <c r="Q165" i="19"/>
  <c r="Q166" i="19"/>
  <c r="Q168" i="19"/>
  <c r="Q169" i="19"/>
  <c r="Q170" i="19"/>
  <c r="Q171" i="19"/>
  <c r="Q172" i="19"/>
  <c r="Q173" i="19"/>
  <c r="Q174" i="19"/>
  <c r="Q175" i="19"/>
  <c r="Q177" i="19"/>
  <c r="Q178" i="19"/>
  <c r="Q179" i="19"/>
  <c r="Q181" i="19"/>
  <c r="Q182" i="19"/>
  <c r="Q190" i="19"/>
  <c r="Q191" i="19"/>
  <c r="Q192" i="19"/>
  <c r="Q193" i="19"/>
  <c r="Q194" i="19"/>
  <c r="Q195" i="19"/>
  <c r="Q18" i="19" l="1"/>
  <c r="Q23" i="19"/>
  <c r="Q33" i="19"/>
  <c r="Q34" i="19"/>
  <c r="Q53" i="19"/>
  <c r="Q86" i="19"/>
  <c r="Q96" i="19"/>
  <c r="Q101" i="19"/>
  <c r="Q111" i="19"/>
  <c r="Q112" i="19"/>
  <c r="Q113" i="19"/>
  <c r="Q114" i="19"/>
  <c r="Q133" i="19"/>
  <c r="Q134" i="19"/>
  <c r="Q135" i="19"/>
  <c r="Q138" i="19"/>
  <c r="Q140" i="19"/>
  <c r="Q159" i="19"/>
  <c r="Q161" i="19"/>
  <c r="Q167" i="19"/>
  <c r="Q176" i="19"/>
  <c r="Q180" i="19"/>
  <c r="Q183" i="19"/>
  <c r="Q184" i="19"/>
  <c r="Q185" i="19"/>
  <c r="Q186" i="19"/>
  <c r="Q187" i="19"/>
  <c r="Q188" i="19"/>
  <c r="Q3" i="19"/>
  <c r="Q196" i="19" l="1"/>
  <c r="Q197" i="19" s="1"/>
  <c r="Q198" i="19" s="1"/>
  <c r="H171" i="19"/>
  <c r="H172" i="19"/>
  <c r="H173" i="19"/>
  <c r="H174" i="19"/>
  <c r="H102" i="19" l="1"/>
  <c r="H73" i="19"/>
  <c r="H79" i="19"/>
  <c r="H192" i="19" l="1"/>
  <c r="H193" i="19"/>
  <c r="H194" i="19"/>
  <c r="H195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4" i="19"/>
  <c r="H75" i="19"/>
  <c r="H76" i="19"/>
  <c r="H77" i="19"/>
  <c r="H78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K3" i="19"/>
  <c r="H196" i="19" l="1"/>
  <c r="H197" i="19" s="1"/>
  <c r="H198" i="19" s="1"/>
  <c r="K17" i="19" l="1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5" i="19"/>
  <c r="K176" i="19"/>
  <c r="K177" i="19"/>
  <c r="K178" i="19"/>
  <c r="K179" i="19"/>
  <c r="K180" i="19"/>
  <c r="K181" i="19"/>
  <c r="K182" i="19"/>
  <c r="K183" i="19"/>
  <c r="K184" i="19"/>
  <c r="K185" i="19"/>
  <c r="K187" i="19"/>
  <c r="K188" i="19"/>
  <c r="K189" i="19"/>
  <c r="K190" i="19"/>
  <c r="K191" i="19"/>
  <c r="K192" i="19"/>
  <c r="K193" i="19"/>
  <c r="K194" i="19"/>
  <c r="K195" i="19"/>
  <c r="K186" i="19"/>
  <c r="G14" i="10" l="1"/>
  <c r="H14" i="10"/>
  <c r="I14" i="10"/>
  <c r="G15" i="10"/>
  <c r="H15" i="10"/>
  <c r="I15" i="10"/>
  <c r="G16" i="10"/>
  <c r="H16" i="10"/>
  <c r="I16" i="10"/>
  <c r="G17" i="10"/>
  <c r="H17" i="10"/>
  <c r="I17" i="10"/>
  <c r="G10" i="16"/>
  <c r="H10" i="16"/>
  <c r="I10" i="16"/>
  <c r="G11" i="16"/>
  <c r="H11" i="16"/>
  <c r="I11" i="16"/>
  <c r="G12" i="16"/>
  <c r="H12" i="16"/>
  <c r="I12" i="16"/>
  <c r="G13" i="16"/>
  <c r="H13" i="16"/>
  <c r="I13" i="16"/>
  <c r="G14" i="16"/>
  <c r="H14" i="16"/>
  <c r="I14" i="16"/>
  <c r="G21" i="14"/>
  <c r="G20" i="14"/>
  <c r="G19" i="14"/>
  <c r="G18" i="14"/>
  <c r="G45" i="9"/>
  <c r="H45" i="9"/>
  <c r="I45" i="9"/>
  <c r="G46" i="9"/>
  <c r="H46" i="9"/>
  <c r="I46" i="9"/>
  <c r="G47" i="9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G33" i="8"/>
  <c r="G34" i="8"/>
  <c r="G35" i="8"/>
  <c r="G36" i="8"/>
  <c r="G37" i="8"/>
  <c r="G38" i="8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9" i="16"/>
  <c r="G8" i="16"/>
  <c r="G7" i="16"/>
  <c r="G6" i="16"/>
  <c r="G5" i="16"/>
  <c r="G9" i="15"/>
  <c r="G8" i="15"/>
  <c r="G7" i="15"/>
  <c r="G6" i="15"/>
  <c r="G5" i="15"/>
  <c r="G13" i="14"/>
  <c r="G12" i="14"/>
  <c r="G11" i="14"/>
  <c r="G10" i="14"/>
  <c r="G9" i="14"/>
  <c r="G8" i="14"/>
  <c r="G7" i="14"/>
  <c r="G6" i="14"/>
  <c r="G5" i="14"/>
  <c r="G4" i="14"/>
  <c r="G5" i="13"/>
  <c r="G6" i="13"/>
  <c r="G7" i="13"/>
  <c r="G8" i="13"/>
  <c r="G9" i="13"/>
  <c r="G13" i="12"/>
  <c r="G11" i="12"/>
  <c r="G10" i="12"/>
  <c r="G9" i="12"/>
  <c r="G8" i="12"/>
  <c r="G7" i="12"/>
  <c r="G6" i="12"/>
  <c r="G5" i="12"/>
  <c r="G9" i="11"/>
  <c r="G8" i="11"/>
  <c r="G7" i="11"/>
  <c r="G6" i="11"/>
  <c r="G5" i="11"/>
  <c r="G5" i="10"/>
  <c r="G6" i="10"/>
  <c r="G7" i="10"/>
  <c r="G8" i="10"/>
  <c r="G9" i="10"/>
  <c r="G10" i="10"/>
  <c r="G11" i="10"/>
  <c r="G12" i="10"/>
  <c r="G13" i="10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5" i="6"/>
  <c r="G6" i="6"/>
  <c r="G7" i="6"/>
  <c r="I22" i="3"/>
  <c r="H22" i="3"/>
  <c r="G22" i="3"/>
  <c r="I21" i="3"/>
  <c r="H21" i="3"/>
  <c r="G21" i="3"/>
  <c r="G20" i="3"/>
  <c r="G19" i="3"/>
  <c r="G18" i="3"/>
  <c r="I17" i="3"/>
  <c r="H17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17" i="5" l="1"/>
  <c r="I242" i="1"/>
  <c r="I241" i="1" l="1"/>
  <c r="I240" i="1"/>
  <c r="I239" i="1"/>
  <c r="I238" i="1"/>
  <c r="I237" i="1"/>
  <c r="I236" i="1"/>
  <c r="I235" i="1"/>
  <c r="I234" i="1"/>
  <c r="I228" i="1"/>
  <c r="I227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242" i="1"/>
  <c r="H241" i="1"/>
  <c r="H240" i="1"/>
  <c r="H239" i="1"/>
  <c r="H238" i="1"/>
  <c r="H237" i="1"/>
  <c r="H236" i="1"/>
  <c r="H235" i="1"/>
  <c r="H234" i="1"/>
  <c r="H228" i="1"/>
  <c r="H227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80" i="1" l="1"/>
  <c r="G181" i="1"/>
  <c r="G45" i="1"/>
  <c r="G179" i="1"/>
  <c r="G40" i="1" l="1"/>
  <c r="G41" i="1"/>
  <c r="G42" i="1"/>
  <c r="G43" i="1"/>
  <c r="G44" i="1"/>
  <c r="G178" i="1"/>
  <c r="G99" i="1" l="1"/>
  <c r="G98" i="1"/>
  <c r="G97" i="1"/>
  <c r="G96" i="1"/>
  <c r="G157" i="1" l="1"/>
  <c r="G158" i="1"/>
  <c r="G159" i="1"/>
  <c r="G160" i="1"/>
  <c r="G161" i="1"/>
  <c r="G188" i="1"/>
  <c r="G189" i="1"/>
  <c r="G190" i="1"/>
  <c r="G191" i="1"/>
  <c r="G167" i="1" l="1"/>
  <c r="G168" i="1"/>
  <c r="G169" i="1"/>
  <c r="G170" i="1"/>
  <c r="G171" i="1"/>
  <c r="G192" i="1"/>
  <c r="G46" i="1"/>
  <c r="G47" i="1"/>
  <c r="G166" i="1"/>
  <c r="G147" i="1" l="1"/>
  <c r="G148" i="1"/>
  <c r="G149" i="1"/>
  <c r="G150" i="1"/>
  <c r="G151" i="1"/>
  <c r="G58" i="1"/>
  <c r="G59" i="1"/>
  <c r="G143" i="1"/>
  <c r="G144" i="1"/>
  <c r="G145" i="1"/>
  <c r="G146" i="1"/>
  <c r="G138" i="1"/>
  <c r="G139" i="1"/>
  <c r="G140" i="1"/>
  <c r="G141" i="1"/>
  <c r="G142" i="1"/>
  <c r="G182" i="1"/>
  <c r="G100" i="1"/>
  <c r="G101" i="1"/>
  <c r="G102" i="1"/>
  <c r="G103" i="1"/>
  <c r="G104" i="1"/>
  <c r="G105" i="1"/>
  <c r="G106" i="1"/>
  <c r="G107" i="1"/>
  <c r="G108" i="1"/>
  <c r="G109" i="1"/>
  <c r="G110" i="1"/>
  <c r="G57" i="1"/>
  <c r="G86" i="1"/>
  <c r="G87" i="1"/>
  <c r="G88" i="1"/>
  <c r="G89" i="1"/>
  <c r="G183" i="1"/>
  <c r="G184" i="1"/>
  <c r="G185" i="1"/>
  <c r="G186" i="1"/>
  <c r="G82" i="1"/>
  <c r="G83" i="1"/>
  <c r="G84" i="1"/>
  <c r="G85" i="1"/>
  <c r="G187" i="1"/>
  <c r="G52" i="1"/>
  <c r="G53" i="1"/>
  <c r="G54" i="1"/>
  <c r="G55" i="1"/>
  <c r="G56" i="1"/>
  <c r="G78" i="1"/>
  <c r="G79" i="1"/>
  <c r="G80" i="1"/>
  <c r="G81" i="1"/>
  <c r="G48" i="1"/>
  <c r="G49" i="1"/>
  <c r="G50" i="1"/>
  <c r="G51" i="1"/>
  <c r="G74" i="1"/>
  <c r="G75" i="1"/>
  <c r="G76" i="1"/>
  <c r="G77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90" i="1"/>
  <c r="G91" i="1"/>
  <c r="G92" i="1"/>
  <c r="G93" i="1"/>
  <c r="G94" i="1"/>
  <c r="G95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53" i="1"/>
  <c r="G154" i="1"/>
  <c r="G155" i="1"/>
  <c r="G156" i="1"/>
  <c r="G162" i="1"/>
  <c r="G163" i="1"/>
  <c r="G164" i="1"/>
  <c r="G165" i="1"/>
  <c r="G173" i="1"/>
  <c r="G174" i="1"/>
  <c r="G175" i="1"/>
  <c r="G176" i="1"/>
  <c r="G177" i="1"/>
  <c r="G272" i="1" l="1"/>
</calcChain>
</file>

<file path=xl/sharedStrings.xml><?xml version="1.0" encoding="utf-8"?>
<sst xmlns="http://schemas.openxmlformats.org/spreadsheetml/2006/main" count="3671" uniqueCount="513">
  <si>
    <t>l.p</t>
  </si>
  <si>
    <t>Nazwa asortymentu</t>
  </si>
  <si>
    <t>wydajność
liczba stron / liczba znaków</t>
  </si>
  <si>
    <t>Rodzaj/typ</t>
  </si>
  <si>
    <t>Liczba sztuk</t>
  </si>
  <si>
    <t>cena jednostkowa brutto</t>
  </si>
  <si>
    <t>Wartość brutto</t>
  </si>
  <si>
    <t>Model i nazwa producenta materiałów kompatybilnych</t>
  </si>
  <si>
    <t>TONER BROTHER HL-3040/3070 niebieski (TN230C)</t>
  </si>
  <si>
    <t>TONER BROTHER HL-3040/3070 czerwony (TN230M)</t>
  </si>
  <si>
    <t>TONER BROTHER HL-3040/3070 żółty (TN230Y)</t>
  </si>
  <si>
    <t>TONER HP LJ 1010 /1022 (12A) Q2612A</t>
  </si>
  <si>
    <t>TONER HP LJ 1200 (15X) C7115X</t>
  </si>
  <si>
    <t>TONER HP LJ P2015 (53X) Q7553X</t>
  </si>
  <si>
    <t>TONER HP LJ 2300 (10A) Q2610A</t>
  </si>
  <si>
    <t>TONER HP LJ PRO M 277 czarny (201X) CF400X</t>
  </si>
  <si>
    <t>TONER HP LJ PRO M 277 niebieski (201X) CF401X</t>
  </si>
  <si>
    <t>TONER HP LJ PRO M 277 żółty (201X) CF402X</t>
  </si>
  <si>
    <t>TONER HP LJ PRO M 277 czerwony (201X) CF403X</t>
  </si>
  <si>
    <t>TONER HP LJ PRO M 477 czarny (410X) CF410X</t>
  </si>
  <si>
    <t>TONER HP LJ PRO M 477 niebieski (410X) CF411X</t>
  </si>
  <si>
    <t>TONER HP LJ PRO M 477 żółty (410X) CF412X</t>
  </si>
  <si>
    <t>TONER HP LJ PRO M 477 czerwony (410X) CF413X</t>
  </si>
  <si>
    <t>TONER HP LJ PRO M570 czarny (507X) CE400X</t>
  </si>
  <si>
    <t>TONER HP LJ PRO M570 niebieski (507A) CE401A</t>
  </si>
  <si>
    <t>TONER HP LJ PRO M570 żółty (507A) CE402A</t>
  </si>
  <si>
    <t>TONER HP LJ PRO M570 czerwony (507A) CE403A</t>
  </si>
  <si>
    <t>TONER HP Color LJ M750 żółty (650A) CE272A</t>
  </si>
  <si>
    <t>TONER HP Color LJ M750 czarny (650A) CE270A</t>
  </si>
  <si>
    <t>TONER HP Color LJ M750 czerwony (650A) CE273A</t>
  </si>
  <si>
    <t>TONER HP Color LJ M750 niebieski (650A) CE271A</t>
  </si>
  <si>
    <t>TONER HP LJ PRO 12M (79A) CF279A</t>
  </si>
  <si>
    <t>TONER HP LJ Enterprise M607dn (37A) CF237A</t>
  </si>
  <si>
    <t>TONER HP LJ Color Enterprise M577f czarny 508A (CF360A)</t>
  </si>
  <si>
    <t>TONER HP LJ Color Enterprise M577f czerwony 508A (CF363A)</t>
  </si>
  <si>
    <t>TONER HP LJ Color Enterprise M577f żółty 508A (CF362A)</t>
  </si>
  <si>
    <t>TONER HP LJ Color Enterprise M577f niebieski 508A (CF361A)</t>
  </si>
  <si>
    <t>TONER HP LJ Color Enterprise M681 czarny 657X</t>
  </si>
  <si>
    <t>TONER HP LJ Color Enterprise M681 czerwony 657X</t>
  </si>
  <si>
    <t>TONER HP LJ Color Enterprise M681 żółty 657X</t>
  </si>
  <si>
    <t>TONER HP LJ Color Enterprise M681 niebieski 657X</t>
  </si>
  <si>
    <t>TUSZ HP Office Jet 100 czarny (338) C8765EE</t>
  </si>
  <si>
    <t xml:space="preserve">TUSZ HP Office Jet 100 kolor (344) C9363EE </t>
  </si>
  <si>
    <t>TUSZ HP DJ 1280 (45) 51645AE</t>
  </si>
  <si>
    <t>TONER KONICA MINOLTA BIZHUB C224e czarny (TN-321K)</t>
  </si>
  <si>
    <t>TONER KONICA MINOLTA BIZHUB C224e czerwony (TN-321M)</t>
  </si>
  <si>
    <t>TONER KONICA MINOLTA BIZHUB C224e niebieski (TN-321C)</t>
  </si>
  <si>
    <t>TONER KONICA MINOLTA BIZHUB C224e żółty (TN-321Y)</t>
  </si>
  <si>
    <t>TONER KONIKA MINOLTA BIZHUB 223/283 (TN-217)</t>
  </si>
  <si>
    <t>TONER KONIKA MINOLTA BIZHUB C35p niebieski (TNP22C)</t>
  </si>
  <si>
    <t>TONER KONIKA MINOLTA BIZHUB C35p czerwony (TNP22M)</t>
  </si>
  <si>
    <t>TONER KONIKA MINOLTA BIZHUB C35p żółty (TNP22Y)</t>
  </si>
  <si>
    <t>TONER KONIKA MINOLTA BIZHUB C35p czarny (TNP22K)</t>
  </si>
  <si>
    <t>TONER KONICA MINOLTA BIZHUB C258 czarny (TN324K)</t>
  </si>
  <si>
    <t>TONER KONICA MINOLTA BIZHUB C258 czerwony (TN324M)</t>
  </si>
  <si>
    <t>TONER KONICA MINOLTA BIZHUB C258 żółty (TN324Y)</t>
  </si>
  <si>
    <t>TONER KONICA MINOLTA BIZHUB C258 niebieski (TN324C)</t>
  </si>
  <si>
    <t>TONER KONICA MINOLTA BIZHUB  224e (TN322)</t>
  </si>
  <si>
    <t>TONER LEXMARK E260 (E260A11E)</t>
  </si>
  <si>
    <t>TONER LEXMARK MS310 (50F2H00)</t>
  </si>
  <si>
    <t>TONER LEXMARK C748 czarny ( C746H1KG)</t>
  </si>
  <si>
    <t>TONER LEXMARK C748 niebieski (C748H1CG)</t>
  </si>
  <si>
    <t>TONER LEXMARK C748 czerwony (C748H1MG)</t>
  </si>
  <si>
    <t>TONER LEXMARK C748 żółty (C748H1YG)</t>
  </si>
  <si>
    <t>TONER KYOCERA C5350 żółty (TK 560Y)</t>
  </si>
  <si>
    <t>TONER KYOCERA C5350 niebieski (TK 560C)</t>
  </si>
  <si>
    <t>TONER KYOCERA C5350 czerwony (TK 560M)</t>
  </si>
  <si>
    <t>TONER KYOCERA C5350 czarny (TK 560K)</t>
  </si>
  <si>
    <t>TONER KYOCERA Ecosys P6021 czarny (TK 580K)</t>
  </si>
  <si>
    <t>TONER KYOCERA Ecosys P6021 niebieski (TK 580C)</t>
  </si>
  <si>
    <t>TONER KYOCERA Ecosys P6021 czerwony (TK 580M)</t>
  </si>
  <si>
    <t>TONER KYOCERA Ecosys P6021 żółty (TK 580Y)</t>
  </si>
  <si>
    <t>TONER KYOCERA Ecosys P6026 czarny (TK 590K)</t>
  </si>
  <si>
    <t>TONER KYOCERA Ecosys P6026 niebieski (TK 590C)</t>
  </si>
  <si>
    <t>TONER KYOCERA Ecosys P6026 czerwony (TK 590M)</t>
  </si>
  <si>
    <t>TONER KYOCERA Ecosys P6026 żółty (TK 590Y)</t>
  </si>
  <si>
    <t>TONER KYOCERA FS1128  (TK-130)</t>
  </si>
  <si>
    <t>TONER KYOCERA KM2560 (TK 675)</t>
  </si>
  <si>
    <t>TONER KYOCERA Ecosys P2135 (TK-170)</t>
  </si>
  <si>
    <t>TONER KYOCERA TASKalfa 3500i (TK 6305)</t>
  </si>
  <si>
    <t>TONER KYOCERA TASKalfa 3051ci czarny (TK8305K)</t>
  </si>
  <si>
    <t>TONER KYOCERA TASKalfa 3051ci niebieski (TK8305C)</t>
  </si>
  <si>
    <t>TONER KYOCERA TASKalfa 3051ci czerwony (TK8305M)</t>
  </si>
  <si>
    <t>TONER KYOCERA TASKalfa 3051ci żółty (TK8305Y)</t>
  </si>
  <si>
    <t>TONER KYOCERA Ecosys P6130 czarny (TK 5140K)</t>
  </si>
  <si>
    <t>TONER KYOCERA Ecosys P6130 niebieski (TK 5140C)</t>
  </si>
  <si>
    <t>TONER KYOCERA Ecosys P6130 czerwony (TK 5140M)</t>
  </si>
  <si>
    <t>TONER KYOCERA Ecosys P6130 żółty (TK 5140Y)</t>
  </si>
  <si>
    <t>TONER KYOCERA FS4200 (TK-3130)</t>
  </si>
  <si>
    <t>TONER KYOCERA FS2100 (TK-3100)</t>
  </si>
  <si>
    <t>TONER RICOH AFICIO MP 9000 (1350)</t>
  </si>
  <si>
    <t>TUSZ EPSON  B300/510 czarny (T6161)</t>
  </si>
  <si>
    <t>TUSZ EPSON B300/510 czerwony (T6163)</t>
  </si>
  <si>
    <t>TUSZ EPSON B300/510 niebieski (T6162)</t>
  </si>
  <si>
    <t>TUSZ EPSON B300/510 żółty (T6164)</t>
  </si>
  <si>
    <t>TONER OKI C831 czarny (44844508)</t>
  </si>
  <si>
    <t>TONER OKI C831 niebieski (44844507)</t>
  </si>
  <si>
    <t>TONER OKI C831 żółty (44844505)</t>
  </si>
  <si>
    <t>TONER OKI C831 czerwony ((44844506)</t>
  </si>
  <si>
    <t>TONER OKI B431 (44574802)</t>
  </si>
  <si>
    <t>TONER UTAX CD1445 (613510010)</t>
  </si>
  <si>
    <t>TONER UTAX CDC 1930 czarny (653010010)</t>
  </si>
  <si>
    <t>TONER UTAX CDC 1930 niebieski (653010011)</t>
  </si>
  <si>
    <t>TONER UTAX CDC 1930 czerwony (653010014)</t>
  </si>
  <si>
    <t>TONER UTAX CDC 1930 żółty (653010016)</t>
  </si>
  <si>
    <t>TONER XEROX Vesalink C7030 niebieski (106R03748)</t>
  </si>
  <si>
    <t>TONER XEROX Vesalink C7030 czarny (106R03745)</t>
  </si>
  <si>
    <t>TONER XEROX Vesalink C7030 czerwony (106R03747)</t>
  </si>
  <si>
    <t>TONER XEROX Vesalink C7030 żółty (106R03746)</t>
  </si>
  <si>
    <t>TONER KYOCERA FS-1135/EcoSys M2535DN  (TK-1140)</t>
  </si>
  <si>
    <t>TONER Kyocera ECOSYS P3055dn / M3655idn (TK-3190)</t>
  </si>
  <si>
    <t>TONER Kyocera ECOSYS P7240cdn (TK-5290 k)</t>
  </si>
  <si>
    <t>TONER Kyocera ECOSYS P7240cdn (TK-5290 c)</t>
  </si>
  <si>
    <t>TONER Kyocera ECOSYS P7240cdn (TK-5290 m)</t>
  </si>
  <si>
    <t>TONER Kyocera ECOSYS P7240cdn (TK-5290 y)</t>
  </si>
  <si>
    <t>TONER HP OfficeJet 202 / HP OfficeJet 252 Mobile - HP 651 (C2P10AE) czarny</t>
  </si>
  <si>
    <t>TONER HP OfficeJet 202 / HP OfficeJet 252 Mobile - HP 651 (C2P11AE) (Kolorowy)</t>
  </si>
  <si>
    <t>TONER Kyocera TASKalfa 351ci - Kyocera TK-5305K</t>
  </si>
  <si>
    <t>TONER Kyocera TASKalfa 351ci - Kyocera TK-5305c</t>
  </si>
  <si>
    <t>TONER Kyocera TASKalfa 351ci - Kyocera TK-5305m</t>
  </si>
  <si>
    <t>TONER Kyocera TASKalfa 351ci - Kyocera TK-5305y</t>
  </si>
  <si>
    <t>TONER Kyocera TASKalfa 4053ci -TK-8525K</t>
  </si>
  <si>
    <t>TONER Kyocera TASKalfa 4053ci - TK-8525c</t>
  </si>
  <si>
    <t>TONER Kyocera TASKalfa 4053ci - TK-8525m</t>
  </si>
  <si>
    <t>TONER Kyocera TASKalfa 4053ci - TK-8525y</t>
  </si>
  <si>
    <t>TONER Kyocera TASKalfa 3212i - TK-7125</t>
  </si>
  <si>
    <t>TONER Xerox AltaLink B8065 - Xerox 006R01683</t>
  </si>
  <si>
    <t>TONER xerox altalink c8045 - 006R01701</t>
  </si>
  <si>
    <t>TONER xerox altalink c8045 - 006R01702</t>
  </si>
  <si>
    <t>TONER xerox altalink c8045 - 006R01703</t>
  </si>
  <si>
    <t>TONER xerox altalink c8045 - 006R01704</t>
  </si>
  <si>
    <t>TONER Lexmark CX725de - 74C2SK0 czarny</t>
  </si>
  <si>
    <t>TONER Lexmark CX725de - 74C20C0 Niebieski</t>
  </si>
  <si>
    <t>TONER Lexmark CX725de - 74C20M0 Purpurowy</t>
  </si>
  <si>
    <t>TONER Lexmark MX622ade - 56F2000</t>
  </si>
  <si>
    <t>TONER Lexmark MS621dn - 56F2U00</t>
  </si>
  <si>
    <t>TONER HP LaserJet Managed E52645dn/E50145dn CF289A</t>
  </si>
  <si>
    <t>TONER Konica Minolta Bizhub C300i - TN-328K czarny</t>
  </si>
  <si>
    <t>TONER Konica Minolta Bizhub C300i - TN-328C niebieski</t>
  </si>
  <si>
    <t>TONER Konica Minolta Bizhub C300i - TN-328M czerwony</t>
  </si>
  <si>
    <t>TONER Konica Minolta Bizhub C300i - TN-328Y żółty</t>
  </si>
  <si>
    <t>TONER Sharp MX-M3070 - MX-23GTBA czarny</t>
  </si>
  <si>
    <t>TONER Sharp MX-M3070 - MX-23GTCA niebieski</t>
  </si>
  <si>
    <t>TONER Sharp MX-M3070 - MX-23GTMA czerwony</t>
  </si>
  <si>
    <t>TONER Sharp MX-M3070 - MX-23GTYA żółty</t>
  </si>
  <si>
    <t>TONER Konica Minolta Bizhub c458 - TN-514K czarny</t>
  </si>
  <si>
    <t>TONER Konica Minolta Bizhub c458 - TN-514C niebieski</t>
  </si>
  <si>
    <t>TONER Konica Minolta Bizhub c458 - TN-514M czerwony</t>
  </si>
  <si>
    <t>TONER Konica Minolta Bizhub c458 - TN-514Y żółty</t>
  </si>
  <si>
    <t>TONER Sharp MX-M6070 - MX560GT</t>
  </si>
  <si>
    <t>TONER HP LaserJet Managed E67660z - HP W9030MC toner czarny</t>
  </si>
  <si>
    <t>TONER HP LaserJet Managed E67660z - HP W9031MC toner cyjan</t>
  </si>
  <si>
    <t>TONER HP LaserJet Managed E67660z - HP W9033MC toner czerwony</t>
  </si>
  <si>
    <t>TONER HP LaserJet Managed E67660z - HP W9032MC toner żółty</t>
  </si>
  <si>
    <t xml:space="preserve">TONER HP LaserJet Managed E62655dn  - W9004MC </t>
  </si>
  <si>
    <t>TONER Konica Minolta BIZHUB C4050i - TNP-79K czarny</t>
  </si>
  <si>
    <t>TONER Konica Minolta BIZHUB C4050i - TNP-79C niebieski</t>
  </si>
  <si>
    <t>TONER Konica Minolta BIZHUB C4050i - TNP-79M czerwony</t>
  </si>
  <si>
    <t>TONER Konica Minolta BIZHUB C4050i - TNP-79Y żółty</t>
  </si>
  <si>
    <t>TONER HP E55040dw - W9060MC czarny</t>
  </si>
  <si>
    <t>TONER HP E55040dw - W9061MC niebieski</t>
  </si>
  <si>
    <t>TONER HP E55040dw - W9063MC czerwony</t>
  </si>
  <si>
    <t>TONER HP E55040dw - W9062MC żłóty</t>
  </si>
  <si>
    <t>TONER Konica Minolta BIZHUB C3300i - TNP81K czarny</t>
  </si>
  <si>
    <t>TONER Konica Minolta BIZHUB C3300i - TNP81C niebieski</t>
  </si>
  <si>
    <t>TONER Konica Minolta BIZHUB C3300i - TNP81M czerwony</t>
  </si>
  <si>
    <t>TONER Konica Minolta BIZHUB C3300i - TNP81Y żółty</t>
  </si>
  <si>
    <t>TUSZ CANON TM-300 - PFI 320 MBK</t>
  </si>
  <si>
    <t>TUSZ CANON TM-300 - PFI 320 BK</t>
  </si>
  <si>
    <t>TUSZ CANON TM-300 - PFI 320 C</t>
  </si>
  <si>
    <t>TUSZ CANON TM-300 - PFI 320 M</t>
  </si>
  <si>
    <t>TUSZ CANON TM-300 - PFI 320 Y</t>
  </si>
  <si>
    <t>TONER OKI B432dn (45807102)</t>
  </si>
  <si>
    <t>TONER HP Color LaserJet M652 czarny (CF450A)</t>
  </si>
  <si>
    <t>TONER HP Color LaserJet M652 błękitny (CF451A)</t>
  </si>
  <si>
    <t>TONER HP Color LaserJet M652 żółty (CF452A)</t>
  </si>
  <si>
    <t>TONER HP Color LaserJet M652 czerwony (CF453A)</t>
  </si>
  <si>
    <t>TONER HP LaserJet PRO M501 (CF287A)</t>
  </si>
  <si>
    <t>TONER UTAX 8056i - CK-7515 (1T02NJ0UT0)</t>
  </si>
  <si>
    <t>TONER UTAX 7006ci czarny CK-8515K (1T02NH0UT0)</t>
  </si>
  <si>
    <t>TONER UTAX 7006ci niebieski CK-8515C (1T02NHCUT0)</t>
  </si>
  <si>
    <t>TONER UTAX 7006ci żólty CK-8515Y (1T02NHAUT0)</t>
  </si>
  <si>
    <t>TONER UTAX 7006ci czerwony CK-8515M (1T02NHBUT0)</t>
  </si>
  <si>
    <t>TONER UTAX CD 1445_DC 2445 (613510010)</t>
  </si>
  <si>
    <t>TONER HP LaserJet Pro M402dne - CF226A</t>
  </si>
  <si>
    <t>6000/140</t>
  </si>
  <si>
    <t>TUSZ EPSON M105 - C13T00Q140</t>
  </si>
  <si>
    <t>TUSZ EPSON WorkForce WF-3620 - TUSZ EPSON WF 3620 czarny (C13T271140)</t>
  </si>
  <si>
    <t>TUSZ EPSON WorkForce WF-3620 - TUSZ EPSON WF 3620 niebieski (C13T271240)</t>
  </si>
  <si>
    <t>TUSZ EPSON WorkForce WF-3620 - TUSZ EPSON WF 3620 czerwony (C13T271340)</t>
  </si>
  <si>
    <t>TUSZ EPSON WorkForce WF-3620 - TUSZ EPSON WF 3620 żółty (C13T271440)</t>
  </si>
  <si>
    <t>Załącznik nr 2 do umowy: Zestawienie asortymentowo - cenowe przedmiotu umowy</t>
  </si>
  <si>
    <t>TONER Lexmark MS823dn/MX722ade - 58D2000</t>
  </si>
  <si>
    <t>TONER Lexmark CX825de/ CS820de/ CX820 - 72K20K0</t>
  </si>
  <si>
    <t>TONER HP LaserJet Managed E60155dn/E62655dn - HP W9004MC</t>
  </si>
  <si>
    <t>TONER HP LJ PRO M425/ HP LJ PRO M401 - (80A) CF280A</t>
  </si>
  <si>
    <t>TONER Lexmark CX725de - 74C20Y0 Żółty</t>
  </si>
  <si>
    <t>TONER Lexmark CS820de/CX 820 - 72K20C0 Niebieski</t>
  </si>
  <si>
    <t>TONER Lexmark CS820de/CX 820 - 72K20M0 Purpurowy</t>
  </si>
  <si>
    <t>TONER Lexmark CS820de/CX 820 - 72K20Y0 Żółty</t>
  </si>
  <si>
    <t>TAŚMA OKI 180/182/192/280/3320/3321 (09002303)</t>
  </si>
  <si>
    <t>3 mln. znaków</t>
  </si>
  <si>
    <t xml:space="preserve">TAŚMA PRINTRONIX P7215 (szpula.) </t>
  </si>
  <si>
    <t>90 mln. znaków</t>
  </si>
  <si>
    <t>TAŚMA OKI ML 6300FB (43503601)</t>
  </si>
  <si>
    <t>4 mln. znaków</t>
  </si>
  <si>
    <t>Etykiety samoprzylepne 40 X 30</t>
  </si>
  <si>
    <t>74 mb</t>
  </si>
  <si>
    <t>TONER Brother HL 2130 black (TN-2010)</t>
  </si>
  <si>
    <t>TONER Brother HL 5340 D black (TN-3280)</t>
  </si>
  <si>
    <t>TONER Brother MFCL8850CDW czarny (TN-321BK)</t>
  </si>
  <si>
    <t>TONER Brother MFCL8850CDW niebieski (TN-321C)</t>
  </si>
  <si>
    <t>TONER Brother MFCL8850CDW czerwony (TN-321M)</t>
  </si>
  <si>
    <t>TONER Brother MFCL8850CDW żółty (TN-321Y)</t>
  </si>
  <si>
    <t>TONER Brother MFCL2720DW czarny (TN-2310)</t>
  </si>
  <si>
    <t>TONER Brother HL5350DN (TN-3230)</t>
  </si>
  <si>
    <t>TONER HP M476DN czarny (CF380A)</t>
  </si>
  <si>
    <t>TONER HP M476DN niebieski (CF381A)</t>
  </si>
  <si>
    <t>TONER HP M476DN czerwony (CF383A)</t>
  </si>
  <si>
    <t>TONER HP M476DN żółty (CF382A)</t>
  </si>
  <si>
    <t>TONER LEXMARK E-120 (12016SE)</t>
  </si>
  <si>
    <t xml:space="preserve">TONER LEXMARK MX 710 (62D2H00) </t>
  </si>
  <si>
    <t>TONER LEXMARK MS 811(52D2H00)</t>
  </si>
  <si>
    <t>TONER LEXMARK MS410 (50F2X00)</t>
  </si>
  <si>
    <t>TONER LEXMARK MX410 (60F2H00)</t>
  </si>
  <si>
    <t>TONER LEXMARK MX517 (51B2H00)</t>
  </si>
  <si>
    <t>TONER Lexmark x364dn - czarny (X264A11G)</t>
  </si>
  <si>
    <t>TONER Lexmark t652dn - czarny (T650A11E)</t>
  </si>
  <si>
    <t>TONER Lexmark c736dn - czarny (C734A1KG)</t>
  </si>
  <si>
    <t>TONER Lexmark c736dn - czerwony (C734A1MG)</t>
  </si>
  <si>
    <t>TONER Lexmark c736dn - niebieski (C734A1CG)</t>
  </si>
  <si>
    <t>TONER Lexmark X658DTFE (X651A11E)</t>
  </si>
  <si>
    <t>TONER KYOCERA FS3820  (TK 65)</t>
  </si>
  <si>
    <t>TONER KYOCERA FS1020 (TK 18)</t>
  </si>
  <si>
    <t>TONER KYOCERA FS3920 (TK-350)</t>
  </si>
  <si>
    <t>TONER KYOCERA FS2000 (TK 310)</t>
  </si>
  <si>
    <t>TONER KYOCERA FS9530 (TK 710)</t>
  </si>
  <si>
    <t>TONER Xerox 6280DN (106R01403) - black</t>
  </si>
  <si>
    <t>TONER Xerox 6280DN (106R01400) - cyan</t>
  </si>
  <si>
    <t>TONER Xerox 6280DN (106R01401) - magenta</t>
  </si>
  <si>
    <t>TONER Xerox 6280DN (106R01402) - yellow</t>
  </si>
  <si>
    <t>TONER Canon Pixma IP4950 czarny (4529B001)</t>
  </si>
  <si>
    <t>TONER Canon Pixma IP4950 niebieski (4541B001)</t>
  </si>
  <si>
    <t>TONER Canon Pixma IP4950 czerwony (4542B001)</t>
  </si>
  <si>
    <t>TONER Canon Pixma IP4950 żółty (4543B001)</t>
  </si>
  <si>
    <t>TONER Canon IR1024IF (0386B002)</t>
  </si>
  <si>
    <t>TUSZ Epson L800/L810 czarny (C13T67314A)</t>
  </si>
  <si>
    <t>6400/70</t>
  </si>
  <si>
    <t>TUSZ Epson L800/L810 niebieski (C13T67324A)</t>
  </si>
  <si>
    <t>TUSZ Epson L800/L810 czerwony (C13T67334A)</t>
  </si>
  <si>
    <t>TUSZ Epson L800/L810 żółty (C13T67344A)</t>
  </si>
  <si>
    <t>RAZEM:</t>
  </si>
  <si>
    <t>300 m</t>
  </si>
  <si>
    <t>7 m</t>
  </si>
  <si>
    <t>ORYGINAŁ</t>
  </si>
  <si>
    <t>Model materiałów kompatybilnych</t>
  </si>
  <si>
    <t>Nazwa producenta materiałów kompatybilnych</t>
  </si>
  <si>
    <t>ORYGINALNY</t>
  </si>
  <si>
    <t>MATERIAŁ KOMPATYBILNY</t>
  </si>
  <si>
    <t>TONER XEROX Vesalink B7030  (106R03395)</t>
  </si>
  <si>
    <t>TONER Lexmark CX 517 de (71B2HK0)czarny</t>
  </si>
  <si>
    <t>TONER Lexmark CX 517 de (71B2HC0)niebieski</t>
  </si>
  <si>
    <t>TONER Lexmark CX 517 de (71B2HM0)czerwony</t>
  </si>
  <si>
    <t>TONER Lexmark CX 517 de (71B2HY0)żółty</t>
  </si>
  <si>
    <t>TUSZ Epson L810 (C13T67364A) Light magenta</t>
  </si>
  <si>
    <t>TUSZ Epson L800/L810 (C13T67354A) Light cyan T6735</t>
  </si>
  <si>
    <t>70 ml</t>
  </si>
  <si>
    <t>Tusz EPSON WF M105 
T7741 (C13T774140) czarny</t>
  </si>
  <si>
    <t>Toner Brother HL3040CN 
TN230 - black</t>
  </si>
  <si>
    <t>Toner HP LJ Enterprise 700 M712
CF214X</t>
  </si>
  <si>
    <t>Toner OKI C824/C834/C844
 47095704 - czarny</t>
  </si>
  <si>
    <t>Toner OKI C824/C834/C844
47095701 - żółty</t>
  </si>
  <si>
    <t>Toner OKI C824/C834/C844 
47095702 - czerwony</t>
  </si>
  <si>
    <t>Toner OKI C824/C834/C844 
47095703 niebieski</t>
  </si>
  <si>
    <t>Toner HP LJ M404 dn 
CF259X</t>
  </si>
  <si>
    <t>Utax 1T02T90UT0 / PK-3010 / PK3010 czarny</t>
  </si>
  <si>
    <t>Triumph Adler TA3262i
(CK-7512 / 1T02V70TA0) czarny</t>
  </si>
  <si>
    <t>toner Lexmark C4150 Cyan (24B6516)</t>
  </si>
  <si>
    <t>toner Lexmark C4150 Magenta (24B6517)</t>
  </si>
  <si>
    <t>toner Lexmark C4150 Yellow (24B6518)</t>
  </si>
  <si>
    <t>toner Lexmark C4150 Black (24B6519)</t>
  </si>
  <si>
    <t>TAŚMA GODEX G500 termotransferowa woskowa czarna barwiąca
110x300</t>
  </si>
  <si>
    <t xml:space="preserve">Toner Oki MC853/873/883 DN
(45862839) (Błękitny) </t>
  </si>
  <si>
    <t>Toner Oki MC853/873/883 DN
(45862838) (Purpurowy)</t>
  </si>
  <si>
    <t>C13T67354A</t>
  </si>
  <si>
    <t>C13T67364A</t>
  </si>
  <si>
    <t>TN230BK</t>
  </si>
  <si>
    <t>CF214X</t>
  </si>
  <si>
    <t>C13T77414A</t>
  </si>
  <si>
    <t>CF259X</t>
  </si>
  <si>
    <t>1T02T90UT0</t>
  </si>
  <si>
    <t>1T02T60TA0</t>
  </si>
  <si>
    <t>1T02V70TA0</t>
  </si>
  <si>
    <t>24B6516</t>
  </si>
  <si>
    <t>24B6517</t>
  </si>
  <si>
    <t>24B6518</t>
  </si>
  <si>
    <t>24B6519</t>
  </si>
  <si>
    <t xml:space="preserve">Pitney Bowes AR 100 (WH51)
Black Ink for AddressRight </t>
  </si>
  <si>
    <t>100/200/300</t>
  </si>
  <si>
    <t xml:space="preserve">Brother PT-7600
Taśma 18 mm biała (TZe-FX241) </t>
  </si>
  <si>
    <t>8 m</t>
  </si>
  <si>
    <t>Brother PT-7600
Taśma 18 mm żółta (TZe-FX641)</t>
  </si>
  <si>
    <t>Brother PT-7600
Taśma 12 mm biała (TZe-FX231)</t>
  </si>
  <si>
    <t>Brother PT-7600
Taśma 12 mm żółta (TZe-FX631)</t>
  </si>
  <si>
    <t>Etykiety termiczne Zebra GX420d 35 x 25 mm</t>
  </si>
  <si>
    <t>Etykiety termiczne Zebra GX420d 50 x 30 mm</t>
  </si>
  <si>
    <t>Etykiety termiczne Zebra GX420d 80 x 50 mm</t>
  </si>
  <si>
    <t>Etykiety termiczne Zebra GK420T 100 x 150 mm</t>
  </si>
  <si>
    <t>poz. 203</t>
  </si>
  <si>
    <t>poz.204</t>
  </si>
  <si>
    <t>CH565A</t>
  </si>
  <si>
    <t xml:space="preserve">ploter WBZK </t>
  </si>
  <si>
    <t>C4912A</t>
  </si>
  <si>
    <t>C4911A</t>
  </si>
  <si>
    <t>C4913A</t>
  </si>
  <si>
    <t>nie</t>
  </si>
  <si>
    <t>poz.175</t>
  </si>
  <si>
    <t>ML 5010</t>
  </si>
  <si>
    <t xml:space="preserve">WSC </t>
  </si>
  <si>
    <t>Toner Samsung ML5010</t>
  </si>
  <si>
    <t>Triumph-Adler  P 5532/6031 DN
PK-3012 czarny</t>
  </si>
  <si>
    <t>Nie ma już tej maszyny</t>
  </si>
  <si>
    <t>poz.186</t>
  </si>
  <si>
    <t>poz.187</t>
  </si>
  <si>
    <t>poz.188</t>
  </si>
  <si>
    <t>poz.189</t>
  </si>
  <si>
    <t>poz.181</t>
  </si>
  <si>
    <t>poz.182</t>
  </si>
  <si>
    <t>poz.183</t>
  </si>
  <si>
    <t>poz.184</t>
  </si>
  <si>
    <t xml:space="preserve">43 w magazynie </t>
  </si>
  <si>
    <t>poz. 210 ?</t>
  </si>
  <si>
    <t>zużycie w 2022
(10 miesięcy)</t>
  </si>
  <si>
    <t>nie ma już tej maszyny</t>
  </si>
  <si>
    <t>nie ma 
juz tej 
maszyny</t>
  </si>
  <si>
    <t>nie ma już tej maszyny 
w powielarni</t>
  </si>
  <si>
    <t>Nie ma już tej drukarki 
w powielarni</t>
  </si>
  <si>
    <t>Nie</t>
  </si>
  <si>
    <t>Taśmy termotransferowe woskowe Zebra GK420T 85 x 74</t>
  </si>
  <si>
    <r>
      <t>Taśmy termotransferowe</t>
    </r>
    <r>
      <rPr>
        <sz val="11"/>
        <color rgb="FFFF0000"/>
        <rFont val="Calibri"/>
        <family val="2"/>
        <charset val="238"/>
        <scheme val="minor"/>
      </rPr>
      <t xml:space="preserve"> woskowe</t>
    </r>
    <r>
      <rPr>
        <sz val="11"/>
        <rFont val="Calibri"/>
        <family val="2"/>
        <charset val="238"/>
        <scheme val="minor"/>
      </rPr>
      <t xml:space="preserve"> Zebra GK420T 64 x 74</t>
    </r>
  </si>
  <si>
    <r>
      <t xml:space="preserve">Taśmy termotransferowe </t>
    </r>
    <r>
      <rPr>
        <sz val="11"/>
        <color rgb="FFFF0000"/>
        <rFont val="Calibri"/>
        <family val="2"/>
        <charset val="238"/>
        <scheme val="minor"/>
      </rPr>
      <t>woskowe</t>
    </r>
    <r>
      <rPr>
        <sz val="11"/>
        <rFont val="Calibri"/>
        <family val="2"/>
        <charset val="238"/>
        <scheme val="minor"/>
      </rPr>
      <t xml:space="preserve"> Zebra GK420T 33 x 74</t>
    </r>
  </si>
  <si>
    <r>
      <t xml:space="preserve">Etykiety samoprzylepne </t>
    </r>
    <r>
      <rPr>
        <sz val="11"/>
        <color rgb="FFFF0000"/>
        <rFont val="Calibri"/>
        <family val="2"/>
        <charset val="238"/>
        <scheme val="minor"/>
      </rPr>
      <t xml:space="preserve">termotransferowe </t>
    </r>
    <r>
      <rPr>
        <sz val="11"/>
        <rFont val="Calibri"/>
        <family val="2"/>
        <charset val="238"/>
        <scheme val="minor"/>
      </rPr>
      <t xml:space="preserve">80 X 50 (typ 40 gilza -4) </t>
    </r>
    <r>
      <rPr>
        <sz val="11"/>
        <color rgb="FFFF0000"/>
        <rFont val="Calibri"/>
        <family val="2"/>
        <charset val="238"/>
        <scheme val="minor"/>
      </rPr>
      <t>(białe, paierowe, matowe)</t>
    </r>
  </si>
  <si>
    <r>
      <t xml:space="preserve">Etykiety samoprzylepne </t>
    </r>
    <r>
      <rPr>
        <sz val="11"/>
        <color rgb="FFFF0000"/>
        <rFont val="Calibri"/>
        <family val="2"/>
        <charset val="238"/>
        <scheme val="minor"/>
      </rPr>
      <t>termotransferowe</t>
    </r>
    <r>
      <rPr>
        <sz val="11"/>
        <rFont val="Calibri"/>
        <family val="2"/>
        <charset val="238"/>
        <scheme val="minor"/>
      </rPr>
      <t xml:space="preserve"> 35 X 25 </t>
    </r>
    <r>
      <rPr>
        <sz val="11"/>
        <color rgb="FFFF0000"/>
        <rFont val="Calibri"/>
        <family val="2"/>
        <charset val="238"/>
        <scheme val="minor"/>
      </rPr>
      <t>(białe, paierowe, matowe)</t>
    </r>
  </si>
  <si>
    <r>
      <t xml:space="preserve">TAŚMA 12 mm x 7 m do drukarki etykiet Dymo Label Manager 280 </t>
    </r>
    <r>
      <rPr>
        <sz val="11"/>
        <color rgb="FFFF0000"/>
        <rFont val="Calibri"/>
        <family val="2"/>
        <charset val="238"/>
        <scheme val="minor"/>
      </rPr>
      <t>biała z czarnym nadrukiem</t>
    </r>
  </si>
  <si>
    <r>
      <t>TONER Lexmark c736dn - żółty (C7</t>
    </r>
    <r>
      <rPr>
        <sz val="11"/>
        <color rgb="FFFF0000"/>
        <rFont val="Calibri"/>
        <family val="2"/>
        <charset val="238"/>
        <scheme val="minor"/>
      </rPr>
      <t>34</t>
    </r>
    <r>
      <rPr>
        <sz val="11"/>
        <rFont val="Calibri"/>
        <family val="2"/>
        <charset val="238"/>
        <scheme val="minor"/>
      </rPr>
      <t>A1YG)</t>
    </r>
  </si>
  <si>
    <r>
      <t xml:space="preserve">TAŚMA GODEX G500 </t>
    </r>
    <r>
      <rPr>
        <sz val="11"/>
        <color rgb="FFFF0000"/>
        <rFont val="Calibri"/>
        <family val="2"/>
        <charset val="238"/>
        <scheme val="minor"/>
      </rPr>
      <t>termotransferowa woskowa</t>
    </r>
    <r>
      <rPr>
        <sz val="11"/>
        <rFont val="Calibri"/>
        <family val="2"/>
        <charset val="238"/>
        <scheme val="minor"/>
      </rPr>
      <t xml:space="preserve"> czarna barwiąca 83x300</t>
    </r>
  </si>
  <si>
    <t>Tusz HP DJ 510 (82A)czarny</t>
  </si>
  <si>
    <t>Tusz HP DJ 510 (82A)czerwony</t>
  </si>
  <si>
    <t>Tusz HP DJ 510 (82A)niebieski</t>
  </si>
  <si>
    <t>Tusz HP DJ 510 (82A)żółty</t>
  </si>
  <si>
    <t>dodane przez p. Beatę</t>
  </si>
  <si>
    <t>nie MUW / brak w audycie</t>
  </si>
  <si>
    <t>brak wsparcia /do najbliższej awarii</t>
  </si>
  <si>
    <t xml:space="preserve">brak wsparcia /do najbliższej awarii </t>
  </si>
  <si>
    <t>ok</t>
  </si>
  <si>
    <t>WSO</t>
  </si>
  <si>
    <t>nie znam tej drukarki</t>
  </si>
  <si>
    <t xml:space="preserve">to już nie pracuje </t>
  </si>
  <si>
    <t>z coar</t>
  </si>
  <si>
    <t xml:space="preserve">Konika Minolta 4050i Toner TNP-90 </t>
  </si>
  <si>
    <t>TNP-90</t>
  </si>
  <si>
    <t xml:space="preserve">Sharp  MX-B557 toner </t>
  </si>
  <si>
    <t>MXB70T</t>
  </si>
  <si>
    <t>MX-C60TY</t>
  </si>
  <si>
    <t>Sharp MXC607F toner żółty</t>
  </si>
  <si>
    <t>Sharp MXC607F toner czarny</t>
  </si>
  <si>
    <t>MX-C60TB</t>
  </si>
  <si>
    <t>MX-C60TC</t>
  </si>
  <si>
    <t>Sharp MXC607F toner cyjan</t>
  </si>
  <si>
    <t>MX-C60TM</t>
  </si>
  <si>
    <t>Sharp MXC607F toner magenta</t>
  </si>
  <si>
    <t>006R01754</t>
  </si>
  <si>
    <t>altalink-c8135 toner czarny</t>
  </si>
  <si>
    <t>altalink-c8135 toner cyan</t>
  </si>
  <si>
    <t>006R01755</t>
  </si>
  <si>
    <t>altalink-c8135 toner Magenta</t>
  </si>
  <si>
    <t>006R01756</t>
  </si>
  <si>
    <t>006R01757</t>
  </si>
  <si>
    <t>altalink-c8135 toner yellow</t>
  </si>
  <si>
    <t>Do niektórych już są</t>
  </si>
  <si>
    <t xml:space="preserve">wszystkich nie piszę. </t>
  </si>
  <si>
    <t>nowa cena prawdopodobnie już 2100</t>
  </si>
  <si>
    <t>jeśli to jet taka cena to nie powinniśmy tego brać.</t>
  </si>
  <si>
    <t>WSO-Maszyny 
MSWIA. Tam są naprawiane</t>
  </si>
  <si>
    <t>WBZK
pok.29</t>
  </si>
  <si>
    <t>WSO Krucza</t>
  </si>
  <si>
    <t>Jest w WI
z ministerstwa</t>
  </si>
  <si>
    <t>Nie ma 
już tej maszyny</t>
  </si>
  <si>
    <t xml:space="preserve">Nie ma już tej maszyny </t>
  </si>
  <si>
    <t>już nie ma 
tej maszyny</t>
  </si>
  <si>
    <t>powielarnia</t>
  </si>
  <si>
    <t>Ploter powielarnia</t>
  </si>
  <si>
    <t>Kancelaria Tajna</t>
  </si>
  <si>
    <t>powielone pozycje</t>
  </si>
  <si>
    <t>TONER Xerox AltaLink C8030, C8045 - 006R01701</t>
  </si>
  <si>
    <t>TONER Xerox AltaLink C8030, C8045 - 006R01702 - niebieski</t>
  </si>
  <si>
    <t>TONER Xerox AltaLink C8030, C8045 - 006R01703 - czerwony</t>
  </si>
  <si>
    <t>TONER Xerox AltaLink C8030, C8045 - 006R01704 - żółty</t>
  </si>
  <si>
    <t>HP</t>
  </si>
  <si>
    <t>KYOCERA</t>
  </si>
  <si>
    <t>LEXMARK</t>
  </si>
  <si>
    <t>TONER Lexmark C4150 Cyan (24B6516)</t>
  </si>
  <si>
    <t>TONER Lexmark C4150 Magenta (24B6517)</t>
  </si>
  <si>
    <t>TONER Lexmark C4150 Yellow (24B6518)</t>
  </si>
  <si>
    <t>TONER Lexmark C4150 Black (24B6519)</t>
  </si>
  <si>
    <t>TONER Lexmark c736dn - żółty (C734A1YG)</t>
  </si>
  <si>
    <t>Tusz HP DJ 510 (82A) czarny
CH565A</t>
  </si>
  <si>
    <t>Tusz HP DJ 510 (82A) czerwony
C4912A</t>
  </si>
  <si>
    <t>Tusz HP DJ 510 (82A) niebieski
C4911A</t>
  </si>
  <si>
    <t>Tusz HP DJ 510 (82A) żółty
C4913A</t>
  </si>
  <si>
    <t>KONICA MINOLTA</t>
  </si>
  <si>
    <t>XEROX</t>
  </si>
  <si>
    <t>OKI</t>
  </si>
  <si>
    <t>TONER OKI C831 czerwony (44844506)</t>
  </si>
  <si>
    <t>EPSON</t>
  </si>
  <si>
    <t>Tusz EPSON WF M105 
T7741 (C13T77414A) czarny</t>
  </si>
  <si>
    <t>140 ml</t>
  </si>
  <si>
    <t>CANON</t>
  </si>
  <si>
    <t>SHARP</t>
  </si>
  <si>
    <t>TONER Sharp MX-M3070
MX-23GTBA czarny</t>
  </si>
  <si>
    <t>TONER Sharp MX-M3070
MX-23GTCA niebieski</t>
  </si>
  <si>
    <t>TONER Sharp MX-M3070
MX-23GTMA czerwony</t>
  </si>
  <si>
    <t>TONER Sharp MX-M3070
MX-23GTYA żółty</t>
  </si>
  <si>
    <t>TONER Sharp MX-M6070
MX-560GT</t>
  </si>
  <si>
    <t xml:space="preserve">Konika Minolta 4050i Toner
TNP-90 </t>
  </si>
  <si>
    <t>Sharp MX-C607F toner 
MX-C60TY żółty</t>
  </si>
  <si>
    <t>Sharp MX-C607F toner 
MX-C60TB czarny</t>
  </si>
  <si>
    <t>Sharp MX-C607F toner 
MX-C60TC cyjan</t>
  </si>
  <si>
    <t>Sharp MX-C607F toner 
MX-C60TM magenta</t>
  </si>
  <si>
    <t>Sharp  MX-B557 toner 
MXB70T</t>
  </si>
  <si>
    <t>UTAX</t>
  </si>
  <si>
    <t>BROTHER</t>
  </si>
  <si>
    <t>TONER XEROX AltaLink C8135 - 006R01754  czarny</t>
  </si>
  <si>
    <t>TONER XEROX AltaLink -C8135 - 
006R01755 cyan</t>
  </si>
  <si>
    <t>TONER XEROX AltaLink C8135 - 
006R01756 Magenta</t>
  </si>
  <si>
    <t>TONER XEROX AltaLink C8135 - 
006R01757 yellow</t>
  </si>
  <si>
    <t>TRIUMPH-ADLER</t>
  </si>
  <si>
    <t>SAMSUNG</t>
  </si>
  <si>
    <t>Triumph-Adler  P5532/ 6031DN
PK-3012 czarny (1T02T60TA0)</t>
  </si>
  <si>
    <t>Triumph Adler TA3262i
(CK-7512 / 1T02V70TA0) czarny (1T02V70TA0)</t>
  </si>
  <si>
    <t>Toner Brother HL3040CN 
TN230 (TN230BK) - black</t>
  </si>
  <si>
    <t>Taśmy termotransferowe Toshiba B-EV4T 110 x 74</t>
  </si>
  <si>
    <t>dr tusz</t>
  </si>
  <si>
    <t>TONER HP E55040dw - W9062MC żółty</t>
  </si>
  <si>
    <t>300 ml</t>
  </si>
  <si>
    <t xml:space="preserve">KYOCERA </t>
  </si>
  <si>
    <t>INNE</t>
  </si>
  <si>
    <t>Taśmy termotransferowe woskowe Zebra GK420T 33 x 74</t>
  </si>
  <si>
    <t>Taśmy termotransferowe woskowe Zebra GK420T 64 x 74</t>
  </si>
  <si>
    <t>TAŚMA 12 mm x 7 m do drukarki etykiet Dymo Label Manager 280 biała z czarnym nadrukiem</t>
  </si>
  <si>
    <t>Etykiety termiczne Zebra GX420d 35 x 25 mm gilza 2,5</t>
  </si>
  <si>
    <t>Etykiety termiczne Zebra GX420d 50 x 30 mm gilza 2,5</t>
  </si>
  <si>
    <t>Etykiety termiczne Zebra GX420d 80 x 50 mm gilza 2,5</t>
  </si>
  <si>
    <t>Etykiety termiczne Zebra GK420T 100 x 150 mm gilza 2,5</t>
  </si>
  <si>
    <t>zamiennik</t>
  </si>
  <si>
    <t>TONER LEXMARK C748 czarny (C746H1KG)</t>
  </si>
  <si>
    <t>tonerpartner</t>
  </si>
  <si>
    <t>TONER OKI C831 żółty
(44844505)</t>
  </si>
  <si>
    <t>TONER OKI B432dn
(45807102)</t>
  </si>
  <si>
    <t>TUSZ EPSON M105 -
C13T00Q140</t>
  </si>
  <si>
    <t>tonerdodrukarki.pl</t>
  </si>
  <si>
    <t>toner-tusz.pl</t>
  </si>
  <si>
    <t>pineybowes.us</t>
  </si>
  <si>
    <t>DODRUKARKI.PL Sp. z o.o.</t>
  </si>
  <si>
    <t>Pitney Bowes</t>
  </si>
  <si>
    <t>1000 szt.</t>
  </si>
  <si>
    <t>450 szt.</t>
  </si>
  <si>
    <t>Poj. na zużyty toner</t>
  </si>
  <si>
    <t>SHARP MX C407F
74C0W00</t>
  </si>
  <si>
    <t>Xerox Vaserlink C8045
008R13061</t>
  </si>
  <si>
    <t>HP-M577
B5L37A</t>
  </si>
  <si>
    <t>HP-M570
CE254A</t>
  </si>
  <si>
    <t>HP-M681/M652
P1B94A</t>
  </si>
  <si>
    <t>HP-M750
CE980A</t>
  </si>
  <si>
    <t>HP-M575
CE254A</t>
  </si>
  <si>
    <t>SZACUNKOWA WARTOŚĆ ZAMÓWIENIA (NETTO EUR):</t>
  </si>
  <si>
    <t>SZACUNKOWA WARTOŚĆ ZAMÓWIENIA (NETTO ZŁ):</t>
  </si>
  <si>
    <t>SZACUNKOWA WARTOŚĆ ZAMÓWIENIA (BRUTTO ZŁ):</t>
  </si>
  <si>
    <t>Etykiety samoprzylepne termotransferowe 35 X 25 (białe, papierowe, matowe) gilza 2,5</t>
  </si>
  <si>
    <t xml:space="preserve">Etykiety samoprzylepne termotransferowe 80 X 50 typ 40 (białe, paierowe, matowe) gilza 2,5 </t>
  </si>
  <si>
    <t>Etykiety samoprzylepne termotransferowe 40 X 30 (białe, paierowe, matowe) gilza 2,5</t>
  </si>
  <si>
    <t>Etykiety samoprzylepne termotransferowe 100 X 150 (białe, papierowe, matowe) gilza 2,5</t>
  </si>
  <si>
    <t>TAŚMA GODEX G500 termotransferowa woskowa czarna barwiąca 83 X 300</t>
  </si>
  <si>
    <t>TAŚMA GODEX G500 termotransferowa woskowa czarna barwiąca
110 X 300</t>
  </si>
  <si>
    <t>Sharp MX-C407
Sharp MX-C35TB - czarny</t>
  </si>
  <si>
    <t>Sharp MX-C407
Sharp MX-C35TC - cyan</t>
  </si>
  <si>
    <t>Sharp MX-C407
Sharp MX-C35TM - magenta</t>
  </si>
  <si>
    <t>Sharp MX-C407
Sharp MX-C35TY - yellow</t>
  </si>
  <si>
    <t>Konica Minolta  Bizhup 224e
WX-103</t>
  </si>
  <si>
    <t>Konica Minolta  Bizhup C300i
WX-107</t>
  </si>
  <si>
    <t>Konica Minolta  Bizhup C35P
WB-P03</t>
  </si>
  <si>
    <t>Konica Minolta  Bizhup C4050
WB-P08</t>
  </si>
  <si>
    <t>Konica Minolta  Bizhup 4700/4050
WB-P10</t>
  </si>
  <si>
    <t>500 szt.</t>
  </si>
  <si>
    <t>TONER KYOCERA Ecosys P2135 (TK-170)?</t>
  </si>
  <si>
    <t>TONER Lexmark x364dn - czarny (X264A11G)? Sprawdzic czy nowe</t>
  </si>
  <si>
    <r>
      <t>Oryginalny/ materiał kompatybilny*</t>
    </r>
    <r>
      <rPr>
        <sz val="11"/>
        <color theme="1"/>
        <rFont val="Calibri"/>
        <family val="2"/>
        <charset val="238"/>
        <scheme val="minor"/>
      </rPr>
      <t xml:space="preserve">
*w przypadku materiałów kompatybilnych konieczne jest podanie modelu i nazwy producenta</t>
    </r>
  </si>
  <si>
    <t>TONER LEXMARK MS 811 (52D2H00)</t>
  </si>
  <si>
    <t>Sharp MX-C407F
Sharp MX-C50TB - czarny</t>
  </si>
  <si>
    <t>Sharp MX-C407F
Sharp MX-C50TC - cyan</t>
  </si>
  <si>
    <t>Sharp MX-C407F
Sharp MX-C50TM - magenta</t>
  </si>
  <si>
    <t>Sharp MX-C407F
Sharp MX-C50TY - yellow</t>
  </si>
  <si>
    <t>co najmniej 15000</t>
  </si>
  <si>
    <t>co najmniej 8550</t>
  </si>
  <si>
    <t>co najmniej 2280</t>
  </si>
  <si>
    <r>
      <t>Oryginalny/ materiał kompatybilny*</t>
    </r>
    <r>
      <rPr>
        <sz val="11"/>
        <rFont val="Calibri"/>
        <family val="2"/>
        <charset val="238"/>
        <scheme val="minor"/>
      </rPr>
      <t xml:space="preserve">
*w przypadku materiałów kompatybilnych konieczne jest podanie modelu i nazwy producenta</t>
    </r>
  </si>
  <si>
    <t>co najmniej 88000
(2x 44000)</t>
  </si>
  <si>
    <t>Etykiety termiczne Zebra GX420d 35 x 25 mm gilza 2,5 (zamawiający dopuszcza rozmiar 32 x 35)</t>
  </si>
  <si>
    <t>Etykiety termiczne Zebra GX420d 50 x 30 mm gilza 2,5
(zamawiający dopuszcza rozmiar 51 x 32)</t>
  </si>
  <si>
    <t>Konika Minolta 4700i Toner
TNP-91</t>
  </si>
  <si>
    <t>Załącznik nr 3 do umowy: Zestawienie asortymentowo - cenowe przedmiotu umowy</t>
  </si>
  <si>
    <t>Specyfikacja Warunków Zamówienia 
 Zakup wraz z dostawą materiałów eksploatacyjnych do   urządzeń drukujących, faksów i kopiarek na potrzeby Mazowieckiego Urzędu Wojewódzkiego w Warszawie na okres 3 miesięcy.</t>
  </si>
  <si>
    <t xml:space="preserve"> znak sprawy: ..........................................                                                                                                                                                                         Załącznik nr 3 Formularz asortymentowo - cenowy.
(Składany wraz  z ofertą)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</si>
</sst>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0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42424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0" fillId="6" borderId="0" xfId="0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8" fillId="6" borderId="0" xfId="0" applyFont="1" applyFill="1"/>
    <xf numFmtId="164" fontId="4" fillId="0" borderId="1" xfId="0" applyNumberFormat="1" applyFont="1" applyBorder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2" fillId="4" borderId="0" xfId="0" applyFont="1" applyFill="1"/>
    <xf numFmtId="0" fontId="2" fillId="6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7" borderId="0" xfId="0" applyFont="1" applyFill="1"/>
    <xf numFmtId="0" fontId="2" fillId="7" borderId="0" xfId="0" applyFont="1" applyFill="1"/>
    <xf numFmtId="0" fontId="2" fillId="0" borderId="15" xfId="0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8" fillId="0" borderId="1" xfId="0" applyFont="1" applyBorder="1"/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Border="1"/>
    <xf numFmtId="4" fontId="0" fillId="0" borderId="1" xfId="0" applyNumberFormat="1" applyBorder="1"/>
    <xf numFmtId="0" fontId="2" fillId="0" borderId="0" xfId="0" applyFont="1" applyAlignment="1">
      <alignment horizontal="center" wrapText="1"/>
    </xf>
    <xf numFmtId="4" fontId="2" fillId="0" borderId="16" xfId="0" applyNumberFormat="1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3" fontId="0" fillId="0" borderId="21" xfId="1" applyFont="1" applyBorder="1"/>
    <xf numFmtId="43" fontId="0" fillId="0" borderId="0" xfId="1" applyFont="1"/>
    <xf numFmtId="43" fontId="0" fillId="0" borderId="16" xfId="1" applyFont="1" applyBorder="1"/>
    <xf numFmtId="43" fontId="0" fillId="0" borderId="22" xfId="1" applyFont="1" applyBorder="1"/>
    <xf numFmtId="4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165" fontId="0" fillId="0" borderId="23" xfId="0" applyNumberFormat="1" applyBorder="1"/>
    <xf numFmtId="4" fontId="2" fillId="0" borderId="23" xfId="0" applyNumberFormat="1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164" fontId="4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wrapText="1"/>
    </xf>
    <xf numFmtId="165" fontId="2" fillId="0" borderId="15" xfId="0" applyNumberFormat="1" applyFont="1" applyBorder="1" applyAlignment="1">
      <alignment wrapText="1"/>
    </xf>
    <xf numFmtId="43" fontId="2" fillId="0" borderId="0" xfId="1" applyFont="1"/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0" borderId="15" xfId="0" applyFont="1" applyBorder="1"/>
    <xf numFmtId="4" fontId="2" fillId="0" borderId="15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5" xfId="0" applyNumberFormat="1" applyFont="1" applyBorder="1"/>
    <xf numFmtId="165" fontId="2" fillId="0" borderId="15" xfId="0" applyNumberFormat="1" applyFont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/>
    <xf numFmtId="0" fontId="2" fillId="2" borderId="34" xfId="0" applyFont="1" applyFill="1" applyBorder="1"/>
    <xf numFmtId="0" fontId="2" fillId="2" borderId="9" xfId="0" applyFont="1" applyFill="1" applyBorder="1"/>
    <xf numFmtId="0" fontId="2" fillId="2" borderId="13" xfId="0" applyFont="1" applyFill="1" applyBorder="1"/>
    <xf numFmtId="0" fontId="2" fillId="0" borderId="8" xfId="0" applyFont="1" applyBorder="1" applyAlignment="1">
      <alignment horizontal="center" wrapText="1"/>
    </xf>
    <xf numFmtId="165" fontId="2" fillId="0" borderId="1" xfId="0" applyNumberFormat="1" applyFont="1" applyBorder="1"/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2" fillId="0" borderId="39" xfId="0" applyFont="1" applyBorder="1"/>
    <xf numFmtId="4" fontId="2" fillId="0" borderId="38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14" xfId="0" applyFill="1" applyBorder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4" borderId="14" xfId="0" applyFont="1" applyFill="1" applyBorder="1"/>
    <xf numFmtId="0" fontId="2" fillId="0" borderId="1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3">
    <cellStyle name="Dziesiętny" xfId="1" builtinId="3"/>
    <cellStyle name="Dziesiętny 2" xfId="2" xr:uid="{00000000-0005-0000-0000-00002F000000}"/>
    <cellStyle name="Normalny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ZETARGI\DO%20PRZYGOTOWANIA\__K%20G%20U__\06.10%20Mazowiecki%20Urz&#261;d%20Wojew&#243;dzki%20w%20Warszawie\Roboczy\roboczy_Mazowiecki%20Urz&#261;d%20Wojew&#243;dzki%20w%20Warszawie_20201005_KG_do%20FC%20ko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us_Kyocera_cennik"/>
      <sheetName val="Arcus_W"/>
      <sheetName val="roboczy"/>
      <sheetName val="Lexmark_W"/>
      <sheetName val="Brother_W"/>
      <sheetName val="Konica Minolta_W"/>
      <sheetName val="Oficjalna dystrybucja"/>
      <sheetName val="Podział_Wartość"/>
      <sheetName val="HP"/>
      <sheetName val="HP_SBD"/>
      <sheetName val="STD DP AC"/>
      <sheetName val="Pomocne"/>
      <sheetName val="Poprzednie"/>
      <sheetName val="Rentowność"/>
    </sheetNames>
    <sheetDataSet>
      <sheetData sheetId="0"/>
      <sheetData sheetId="1"/>
      <sheetData sheetId="2">
        <row r="209">
          <cell r="D209" t="str">
            <v>TAŚMA OKI 180/182/192/280/3320/3321 (09002303)</v>
          </cell>
          <cell r="E209" t="str">
            <v>3 mln. znaków</v>
          </cell>
          <cell r="F209" t="str">
            <v>MATERIAŁ KOMPATYBILNY</v>
          </cell>
          <cell r="G209">
            <v>10</v>
          </cell>
          <cell r="I209">
            <v>0</v>
          </cell>
          <cell r="J209" t="str">
            <v>KBPO320</v>
          </cell>
          <cell r="K209" t="str">
            <v>BLACK POINT</v>
          </cell>
        </row>
        <row r="210">
          <cell r="D210" t="str">
            <v xml:space="preserve">TAŚMA PRINTRONIX P7215 (szpula.) </v>
          </cell>
          <cell r="E210" t="str">
            <v>90 mln. znaków</v>
          </cell>
          <cell r="F210" t="str">
            <v>ORYGINALNY</v>
          </cell>
          <cell r="G210">
            <v>10</v>
          </cell>
          <cell r="I210">
            <v>0</v>
          </cell>
          <cell r="J210" t="str">
            <v>ORYGINAŁ</v>
          </cell>
        </row>
        <row r="211">
          <cell r="D211" t="str">
            <v>TAŚMA OKI ML 6300FB (43503601)</v>
          </cell>
          <cell r="E211" t="str">
            <v>4 mln. znaków</v>
          </cell>
          <cell r="F211" t="str">
            <v>ORYGINALNY</v>
          </cell>
          <cell r="G211">
            <v>4</v>
          </cell>
          <cell r="I211">
            <v>0</v>
          </cell>
          <cell r="J211" t="str">
            <v>ORYGINAŁ</v>
          </cell>
        </row>
        <row r="212">
          <cell r="D212" t="str">
            <v>Etykiety samoprzylepne 35 X 25</v>
          </cell>
          <cell r="E212">
            <v>1000</v>
          </cell>
          <cell r="F212" t="str">
            <v>ORYGINALNY</v>
          </cell>
          <cell r="G212">
            <v>100</v>
          </cell>
          <cell r="I212">
            <v>0</v>
          </cell>
          <cell r="J212" t="str">
            <v>ORYGINAŁ</v>
          </cell>
        </row>
        <row r="213">
          <cell r="D213" t="str">
            <v>Etykiety samoprzylepne 80 X 50 (typ 40 gilza -4)</v>
          </cell>
          <cell r="E213">
            <v>1000</v>
          </cell>
          <cell r="F213" t="str">
            <v>ORYGINALNY</v>
          </cell>
          <cell r="G213">
            <v>1392</v>
          </cell>
          <cell r="I213">
            <v>0</v>
          </cell>
          <cell r="J213" t="str">
            <v>ORYGINAŁ</v>
          </cell>
        </row>
        <row r="214">
          <cell r="D214" t="str">
            <v>Etykiety samoprzylepne 40 X 30</v>
          </cell>
          <cell r="E214">
            <v>1000</v>
          </cell>
          <cell r="F214" t="str">
            <v>ORYGINALNY</v>
          </cell>
          <cell r="G214">
            <v>950</v>
          </cell>
          <cell r="I214">
            <v>0</v>
          </cell>
          <cell r="J214" t="str">
            <v>ORYGINAŁ</v>
          </cell>
        </row>
        <row r="215">
          <cell r="D215" t="str">
            <v>Taśmy termotransferowe Zebra GK420T 33 x 74</v>
          </cell>
          <cell r="E215" t="str">
            <v>74 mb</v>
          </cell>
          <cell r="F215" t="str">
            <v>ORYGINALNY</v>
          </cell>
          <cell r="G215">
            <v>1</v>
          </cell>
          <cell r="I215">
            <v>0</v>
          </cell>
          <cell r="J215" t="str">
            <v>ORYGINAŁ</v>
          </cell>
        </row>
        <row r="216">
          <cell r="D216" t="str">
            <v>Taśmy termotransferowe Zebra GK420T 64 x 74</v>
          </cell>
          <cell r="E216" t="str">
            <v>74 mb</v>
          </cell>
          <cell r="F216" t="str">
            <v>ORYGINALNY</v>
          </cell>
          <cell r="G216">
            <v>380</v>
          </cell>
          <cell r="I216">
            <v>0</v>
          </cell>
          <cell r="J216" t="str">
            <v>ORYGINAŁ</v>
          </cell>
        </row>
        <row r="217">
          <cell r="D217" t="str">
            <v>Taśmy termotransferowe Zebra GK420T 85 x 74</v>
          </cell>
          <cell r="E217" t="str">
            <v>74 mb</v>
          </cell>
          <cell r="F217" t="str">
            <v>ORYGINALNY</v>
          </cell>
          <cell r="G217">
            <v>1120</v>
          </cell>
          <cell r="I217">
            <v>0</v>
          </cell>
          <cell r="J217" t="str">
            <v>ORYGINAŁ</v>
          </cell>
        </row>
        <row r="218">
          <cell r="D218" t="str">
            <v>Taśmy termotransferowe Toshiba B-EV4T 110 x 74</v>
          </cell>
          <cell r="E218" t="str">
            <v>74 mb</v>
          </cell>
          <cell r="F218" t="str">
            <v>ORYGINALNY</v>
          </cell>
          <cell r="G218">
            <v>100</v>
          </cell>
          <cell r="I218">
            <v>0</v>
          </cell>
          <cell r="J218" t="str">
            <v>ORYGINAŁ</v>
          </cell>
        </row>
        <row r="219">
          <cell r="D219" t="str">
            <v>TAŚMA GODEX G500 taśma czarna barwiąca</v>
          </cell>
          <cell r="E219" t="str">
            <v>300 m</v>
          </cell>
          <cell r="F219" t="str">
            <v>ORYGINALNY</v>
          </cell>
          <cell r="G219">
            <v>2</v>
          </cell>
          <cell r="I219">
            <v>0</v>
          </cell>
          <cell r="J219" t="str">
            <v>ORYGINAŁ</v>
          </cell>
        </row>
        <row r="220">
          <cell r="D220" t="str">
            <v>TAŚMA 12 mm x 7 m do drukarki etykiet Dymo Label Manager 280</v>
          </cell>
          <cell r="E220" t="str">
            <v>7 m</v>
          </cell>
          <cell r="F220" t="str">
            <v>ORYGINALNY</v>
          </cell>
          <cell r="G220">
            <v>4</v>
          </cell>
          <cell r="I220">
            <v>0</v>
          </cell>
          <cell r="J220" t="str">
            <v>ORYGINAŁ</v>
          </cell>
        </row>
        <row r="221">
          <cell r="D221" t="str">
            <v>TONER Brother HL 2130 black (TN-2010)</v>
          </cell>
          <cell r="E221">
            <v>1000</v>
          </cell>
          <cell r="F221" t="str">
            <v>MATERIAŁ KOMPATYBILNY</v>
          </cell>
          <cell r="G221">
            <v>2</v>
          </cell>
          <cell r="I221">
            <v>0</v>
          </cell>
          <cell r="J221" t="str">
            <v>ZBL-TN2010NP</v>
          </cell>
          <cell r="K221" t="str">
            <v>RAFCOM</v>
          </cell>
        </row>
        <row r="222">
          <cell r="D222" t="str">
            <v>TONER Brother HL 5340 D black (TN-3280)</v>
          </cell>
          <cell r="E222">
            <v>8000</v>
          </cell>
          <cell r="F222" t="str">
            <v>MATERIAŁ KOMPATYBILNY</v>
          </cell>
          <cell r="G222">
            <v>2</v>
          </cell>
          <cell r="I222">
            <v>0</v>
          </cell>
          <cell r="J222" t="str">
            <v>ZBL-TN3280NP</v>
          </cell>
          <cell r="K222" t="str">
            <v>RAFCOM</v>
          </cell>
        </row>
        <row r="223">
          <cell r="D223" t="str">
            <v>TONER Brother MFCL8850CDW czarny (TN-321BK)</v>
          </cell>
          <cell r="E223">
            <v>2500</v>
          </cell>
          <cell r="F223" t="str">
            <v>MATERIAŁ KOMPATYBILNY</v>
          </cell>
          <cell r="G223">
            <v>2</v>
          </cell>
          <cell r="I223">
            <v>0</v>
          </cell>
          <cell r="J223" t="str">
            <v>TB326B</v>
          </cell>
          <cell r="K223" t="str">
            <v>BLACK POINT</v>
          </cell>
        </row>
        <row r="224">
          <cell r="D224" t="str">
            <v>TONER Brother MFCL8850CDW niebieski (TN-321C)</v>
          </cell>
          <cell r="E224">
            <v>1500</v>
          </cell>
          <cell r="F224" t="str">
            <v>MATERIAŁ KOMPATYBILNY</v>
          </cell>
          <cell r="G224">
            <v>2</v>
          </cell>
          <cell r="I224">
            <v>0</v>
          </cell>
          <cell r="J224" t="str">
            <v>ZBL-TN321CNP</v>
          </cell>
          <cell r="K224" t="str">
            <v>RAFCOM</v>
          </cell>
        </row>
        <row r="225">
          <cell r="D225" t="str">
            <v>TONER Brother MFCL8850CDW czerwony (TN-321M)</v>
          </cell>
          <cell r="E225">
            <v>1500</v>
          </cell>
          <cell r="F225" t="str">
            <v>MATERIAŁ KOMPATYBILNY</v>
          </cell>
          <cell r="G225">
            <v>2</v>
          </cell>
          <cell r="I225">
            <v>0</v>
          </cell>
          <cell r="J225" t="str">
            <v>ZBL-TN321MNP</v>
          </cell>
          <cell r="K225" t="str">
            <v>RAFCOM</v>
          </cell>
        </row>
        <row r="226">
          <cell r="D226" t="str">
            <v>TONER Brother MFCL8850CDW żółty (TN-321Y)</v>
          </cell>
          <cell r="E226">
            <v>1500</v>
          </cell>
          <cell r="F226" t="str">
            <v>MATERIAŁ KOMPATYBILNY</v>
          </cell>
          <cell r="G226">
            <v>2</v>
          </cell>
          <cell r="I226">
            <v>0</v>
          </cell>
          <cell r="J226" t="str">
            <v>ZBL-TN321YNP</v>
          </cell>
          <cell r="K226" t="str">
            <v>RAFCOM</v>
          </cell>
        </row>
        <row r="227">
          <cell r="D227" t="str">
            <v>TONER Brother MFCL2720DW czarny (TN-2310)</v>
          </cell>
          <cell r="E227">
            <v>1200</v>
          </cell>
          <cell r="F227" t="str">
            <v>MATERIAŁ KOMPATYBILNY</v>
          </cell>
          <cell r="G227">
            <v>4</v>
          </cell>
          <cell r="I227">
            <v>0</v>
          </cell>
          <cell r="J227" t="str">
            <v>TB2320</v>
          </cell>
          <cell r="K227" t="str">
            <v>BLACK POINT</v>
          </cell>
        </row>
        <row r="228">
          <cell r="D228" t="str">
            <v>TONER Brother HL5350DN (TN-3230)</v>
          </cell>
          <cell r="E228">
            <v>3000</v>
          </cell>
          <cell r="F228" t="str">
            <v>MATERIAŁ KOMPATYBILNY</v>
          </cell>
          <cell r="G228">
            <v>10</v>
          </cell>
          <cell r="I228">
            <v>0</v>
          </cell>
          <cell r="J228" t="str">
            <v>ZBL-TN3230NP</v>
          </cell>
          <cell r="K228" t="str">
            <v>RAFCOM</v>
          </cell>
        </row>
        <row r="229">
          <cell r="D229" t="str">
            <v>TONER HP M476DN czarny (CF380A)</v>
          </cell>
          <cell r="E229">
            <v>2280</v>
          </cell>
          <cell r="F229" t="str">
            <v>MATERIAŁ KOMPATYBILNY</v>
          </cell>
          <cell r="G229">
            <v>2</v>
          </cell>
          <cell r="I229">
            <v>0</v>
          </cell>
          <cell r="J229" t="str">
            <v>TH380CFXLB</v>
          </cell>
          <cell r="K229" t="str">
            <v>BLACK POINT</v>
          </cell>
        </row>
        <row r="230">
          <cell r="D230" t="str">
            <v>TONER HP M476DN niebieski (CF381A)</v>
          </cell>
          <cell r="E230">
            <v>2700</v>
          </cell>
          <cell r="F230" t="str">
            <v>MATERIAŁ KOMPATYBILNY</v>
          </cell>
          <cell r="G230">
            <v>2</v>
          </cell>
          <cell r="I230">
            <v>0</v>
          </cell>
          <cell r="J230" t="str">
            <v>TH381CFC</v>
          </cell>
          <cell r="K230" t="str">
            <v>BLACK POINT</v>
          </cell>
        </row>
        <row r="231">
          <cell r="D231" t="str">
            <v>TONER HP M476DN czerwony (CF383A)</v>
          </cell>
          <cell r="E231">
            <v>2700</v>
          </cell>
          <cell r="F231" t="str">
            <v>MATERIAŁ KOMPATYBILNY</v>
          </cell>
          <cell r="G231">
            <v>2</v>
          </cell>
          <cell r="I231">
            <v>0</v>
          </cell>
          <cell r="J231" t="str">
            <v>TH383CFM</v>
          </cell>
          <cell r="K231" t="str">
            <v>BLACK POINT</v>
          </cell>
        </row>
        <row r="232">
          <cell r="D232" t="str">
            <v>TONER HP M476DN żółty (CF382A)</v>
          </cell>
          <cell r="E232">
            <v>2700</v>
          </cell>
          <cell r="F232" t="str">
            <v>MATERIAŁ KOMPATYBILNY</v>
          </cell>
          <cell r="G232">
            <v>2</v>
          </cell>
          <cell r="I232">
            <v>0</v>
          </cell>
          <cell r="J232" t="str">
            <v>TH382CFY</v>
          </cell>
          <cell r="K232" t="str">
            <v>BLACK POINT</v>
          </cell>
        </row>
        <row r="233">
          <cell r="D233" t="str">
            <v>TONER LEXMARK E-120 (12016SE)</v>
          </cell>
          <cell r="E233">
            <v>2000</v>
          </cell>
          <cell r="F233" t="str">
            <v>MATERIAŁ KOMPATYBILNY</v>
          </cell>
          <cell r="G233">
            <v>1</v>
          </cell>
          <cell r="I233">
            <v>0</v>
          </cell>
          <cell r="J233" t="str">
            <v>ZLL-E120NP</v>
          </cell>
          <cell r="K233" t="str">
            <v>RAFCOM</v>
          </cell>
        </row>
        <row r="234">
          <cell r="D234" t="str">
            <v xml:space="preserve">TONER LEXMARK MX 710 (62D2H00) </v>
          </cell>
          <cell r="E234">
            <v>25000</v>
          </cell>
          <cell r="F234" t="str">
            <v>MATERIAŁ KOMPATYBILNY</v>
          </cell>
          <cell r="G234">
            <v>60</v>
          </cell>
          <cell r="I234">
            <v>0</v>
          </cell>
          <cell r="J234" t="str">
            <v>TLMX810H</v>
          </cell>
          <cell r="K234" t="str">
            <v>BLACK POINT</v>
          </cell>
        </row>
        <row r="235">
          <cell r="D235" t="str">
            <v>TONER LEXMARK MS 811(52D2H00)</v>
          </cell>
          <cell r="E235">
            <v>25000</v>
          </cell>
          <cell r="F235" t="str">
            <v>MATERIAŁ KOMPATYBILNY</v>
          </cell>
          <cell r="G235">
            <v>58</v>
          </cell>
          <cell r="I235">
            <v>0</v>
          </cell>
          <cell r="J235" t="str">
            <v>TLMS810H</v>
          </cell>
          <cell r="K235" t="str">
            <v>BLACK POINT</v>
          </cell>
        </row>
        <row r="236">
          <cell r="D236" t="str">
            <v>TONER LEXMARK MS410 (50F2X00)</v>
          </cell>
          <cell r="E236">
            <v>10000</v>
          </cell>
          <cell r="F236" t="str">
            <v>MATERIAŁ KOMPATYBILNY</v>
          </cell>
          <cell r="G236">
            <v>36</v>
          </cell>
          <cell r="I236">
            <v>0</v>
          </cell>
          <cell r="J236" t="str">
            <v>TLMS415</v>
          </cell>
          <cell r="K236" t="str">
            <v>BLACK POINT</v>
          </cell>
        </row>
        <row r="237">
          <cell r="D237" t="str">
            <v>TONER LEXMARK MX410 (60F2H00)</v>
          </cell>
          <cell r="E237">
            <v>10000</v>
          </cell>
          <cell r="F237" t="str">
            <v>MATERIAŁ KOMPATYBILNY</v>
          </cell>
          <cell r="G237">
            <v>28</v>
          </cell>
          <cell r="I237">
            <v>0</v>
          </cell>
          <cell r="J237" t="str">
            <v>TLMX310</v>
          </cell>
          <cell r="K237" t="str">
            <v>BLACK POINT</v>
          </cell>
        </row>
        <row r="238">
          <cell r="D238" t="str">
            <v>TONER LEXMARK MX517 (51B2H00)</v>
          </cell>
          <cell r="E238">
            <v>8500</v>
          </cell>
          <cell r="F238" t="str">
            <v>MATERIAŁ KOMPATYBILNY</v>
          </cell>
          <cell r="G238">
            <v>432</v>
          </cell>
          <cell r="I238">
            <v>0</v>
          </cell>
          <cell r="J238" t="str">
            <v>TLMS517</v>
          </cell>
          <cell r="K238" t="str">
            <v>BLACK POINT</v>
          </cell>
        </row>
        <row r="239">
          <cell r="D239" t="str">
            <v>TONER Lexmark x364dn - czarny (X264A11G)</v>
          </cell>
          <cell r="E239">
            <v>3500</v>
          </cell>
          <cell r="F239" t="str">
            <v>ORYGINALNY</v>
          </cell>
          <cell r="G239">
            <v>6</v>
          </cell>
          <cell r="I239">
            <v>0</v>
          </cell>
          <cell r="J239" t="str">
            <v>ORYGINAŁ</v>
          </cell>
        </row>
        <row r="240">
          <cell r="D240" t="str">
            <v>TONER Lexmark t652dn - czarny (T650A11E)</v>
          </cell>
          <cell r="E240">
            <v>7000</v>
          </cell>
          <cell r="F240" t="str">
            <v>ORYGINALNY</v>
          </cell>
          <cell r="G240">
            <v>4</v>
          </cell>
          <cell r="I240">
            <v>0</v>
          </cell>
          <cell r="J240" t="str">
            <v>ORYGINAŁ</v>
          </cell>
        </row>
        <row r="241">
          <cell r="D241" t="str">
            <v>TONER Lexmark c736dn - czarny (C734A1KG)</v>
          </cell>
          <cell r="E241">
            <v>8000</v>
          </cell>
          <cell r="F241" t="str">
            <v>ORYGINALNY</v>
          </cell>
          <cell r="G241">
            <v>2</v>
          </cell>
          <cell r="I241">
            <v>0</v>
          </cell>
          <cell r="J241" t="str">
            <v>ORYGINAŁ</v>
          </cell>
        </row>
        <row r="242">
          <cell r="D242" t="str">
            <v>TONER Lexmark c736dn - żółty (C734A1YG)</v>
          </cell>
          <cell r="E242">
            <v>6000</v>
          </cell>
          <cell r="F242" t="str">
            <v>ORYGINALNY</v>
          </cell>
          <cell r="G242">
            <v>2</v>
          </cell>
          <cell r="I242">
            <v>0</v>
          </cell>
          <cell r="J242" t="str">
            <v>ORYGINAŁ</v>
          </cell>
        </row>
        <row r="243">
          <cell r="D243" t="str">
            <v>TONER Lexmark c736dn - czerwony (C734A1MG)</v>
          </cell>
          <cell r="E243">
            <v>6000</v>
          </cell>
          <cell r="F243" t="str">
            <v>ORYGINALNY</v>
          </cell>
          <cell r="G243">
            <v>2</v>
          </cell>
          <cell r="I243">
            <v>0</v>
          </cell>
          <cell r="J243" t="str">
            <v>ORYGINAŁ</v>
          </cell>
        </row>
        <row r="244">
          <cell r="D244" t="str">
            <v>TONER Lexmark c736dn - niebieski (C734A1CG)</v>
          </cell>
          <cell r="E244">
            <v>6000</v>
          </cell>
          <cell r="F244" t="str">
            <v>ORYGINALNY</v>
          </cell>
          <cell r="G244">
            <v>2</v>
          </cell>
          <cell r="I244">
            <v>0</v>
          </cell>
          <cell r="J244" t="str">
            <v>ORYGINAŁ</v>
          </cell>
        </row>
        <row r="245">
          <cell r="D245" t="str">
            <v>TONER Lexmark X658DTFE (X651A11E)</v>
          </cell>
          <cell r="E245">
            <v>7000</v>
          </cell>
          <cell r="F245" t="str">
            <v>ORYGINALNY</v>
          </cell>
          <cell r="G245">
            <v>6</v>
          </cell>
          <cell r="I245">
            <v>0</v>
          </cell>
          <cell r="J245" t="str">
            <v>ORYGINAŁ</v>
          </cell>
        </row>
        <row r="246">
          <cell r="D246" t="str">
            <v>TONER KYOCERA FS3820  (TK 65)</v>
          </cell>
          <cell r="E246">
            <v>20000</v>
          </cell>
          <cell r="F246" t="str">
            <v>MATERIAŁ KOMPATYBILNY</v>
          </cell>
          <cell r="G246">
            <v>1</v>
          </cell>
          <cell r="I246">
            <v>0</v>
          </cell>
          <cell r="J246" t="str">
            <v>ZKL-TK65NP</v>
          </cell>
          <cell r="K246" t="str">
            <v>RAFCOM</v>
          </cell>
        </row>
        <row r="247">
          <cell r="D247" t="str">
            <v>TONER KYOCERA FS1020 (TK 18)</v>
          </cell>
          <cell r="E247">
            <v>7200</v>
          </cell>
          <cell r="F247" t="str">
            <v>MATERIAŁ KOMPATYBILNY</v>
          </cell>
          <cell r="G247">
            <v>80</v>
          </cell>
          <cell r="I247">
            <v>0</v>
          </cell>
          <cell r="J247" t="str">
            <v>ZKL-TK17NP</v>
          </cell>
          <cell r="K247" t="str">
            <v>RAFCOM</v>
          </cell>
        </row>
        <row r="248">
          <cell r="D248" t="str">
            <v>TONER KYOCERA FS3920 (TK-350)</v>
          </cell>
          <cell r="E248">
            <v>15000</v>
          </cell>
          <cell r="F248" t="str">
            <v>MATERIAŁ KOMPATYBILNY</v>
          </cell>
          <cell r="G248">
            <v>28</v>
          </cell>
          <cell r="I248">
            <v>0</v>
          </cell>
          <cell r="J248" t="str">
            <v>ZKL-TK350NP</v>
          </cell>
          <cell r="K248" t="str">
            <v>RAFCOM</v>
          </cell>
        </row>
        <row r="249">
          <cell r="D249" t="str">
            <v>TONER KYOCERA FS2000 (TK 310)</v>
          </cell>
          <cell r="E249">
            <v>12000</v>
          </cell>
          <cell r="F249" t="str">
            <v>ORYGINALNY</v>
          </cell>
          <cell r="G249">
            <v>48</v>
          </cell>
          <cell r="I249">
            <v>0</v>
          </cell>
          <cell r="J249" t="str">
            <v>ORYGINAŁ</v>
          </cell>
        </row>
        <row r="250">
          <cell r="D250" t="str">
            <v>TONER KYOCERA FS9530 (TK 710)</v>
          </cell>
          <cell r="E250">
            <v>40000</v>
          </cell>
          <cell r="F250" t="str">
            <v>MATERIAŁ KOMPATYBILNY</v>
          </cell>
          <cell r="G250">
            <v>2</v>
          </cell>
          <cell r="I250">
            <v>0</v>
          </cell>
          <cell r="J250" t="str">
            <v>ZKL-TK710NP</v>
          </cell>
          <cell r="K250" t="str">
            <v>RAFCOM</v>
          </cell>
        </row>
        <row r="251">
          <cell r="D251" t="str">
            <v>TONER Xerox 6280DN (106R01403) - black</v>
          </cell>
          <cell r="E251">
            <v>7000</v>
          </cell>
          <cell r="F251" t="str">
            <v>ORYGINALNY</v>
          </cell>
          <cell r="G251">
            <v>10</v>
          </cell>
          <cell r="I251">
            <v>0</v>
          </cell>
          <cell r="J251" t="str">
            <v>ORYGINAŁ</v>
          </cell>
        </row>
        <row r="252">
          <cell r="D252" t="str">
            <v>TONER Xerox 6280DN (106R01400) - cyan</v>
          </cell>
          <cell r="E252">
            <v>5900</v>
          </cell>
          <cell r="F252" t="str">
            <v>ORYGINALNY</v>
          </cell>
          <cell r="G252">
            <v>10</v>
          </cell>
          <cell r="I252">
            <v>0</v>
          </cell>
          <cell r="J252" t="str">
            <v>ORYGINAŁ</v>
          </cell>
        </row>
        <row r="253">
          <cell r="D253" t="str">
            <v>TONER Xerox 6280DN (106R01401) - magenta</v>
          </cell>
          <cell r="E253">
            <v>5900</v>
          </cell>
          <cell r="F253" t="str">
            <v>ORYGINALNY</v>
          </cell>
          <cell r="G253">
            <v>10</v>
          </cell>
          <cell r="I253">
            <v>0</v>
          </cell>
          <cell r="J253" t="str">
            <v>ORYGINAŁ</v>
          </cell>
        </row>
        <row r="254">
          <cell r="D254" t="str">
            <v>TONER Xerox 6280DN (106R01402) - yellow</v>
          </cell>
          <cell r="E254">
            <v>5900</v>
          </cell>
          <cell r="F254" t="str">
            <v>ORYGINALNY</v>
          </cell>
          <cell r="G254">
            <v>10</v>
          </cell>
          <cell r="I254">
            <v>0</v>
          </cell>
          <cell r="J254" t="str">
            <v>ORYGINAŁ</v>
          </cell>
        </row>
        <row r="255">
          <cell r="D255" t="str">
            <v>TONER Canon Pixma IP4950 czarny (4529B001)</v>
          </cell>
          <cell r="E255">
            <v>341</v>
          </cell>
          <cell r="F255" t="str">
            <v>MATERIAŁ KOMPATYBILNY</v>
          </cell>
          <cell r="G255">
            <v>2</v>
          </cell>
          <cell r="I255">
            <v>0</v>
          </cell>
          <cell r="J255" t="str">
            <v>BPC525BK</v>
          </cell>
          <cell r="K255" t="str">
            <v>BLACK POINT</v>
          </cell>
        </row>
        <row r="256">
          <cell r="D256" t="str">
            <v>TONER Canon Pixma IP4950 niebieski (4541B001)</v>
          </cell>
          <cell r="E256">
            <v>500</v>
          </cell>
          <cell r="F256" t="str">
            <v>MATERIAŁ KOMPATYBILNY</v>
          </cell>
          <cell r="G256">
            <v>2</v>
          </cell>
          <cell r="I256">
            <v>0</v>
          </cell>
          <cell r="J256" t="str">
            <v>ZCI-CLI526CNP</v>
          </cell>
          <cell r="K256" t="str">
            <v>RAFCOM</v>
          </cell>
        </row>
        <row r="257">
          <cell r="D257" t="str">
            <v>TONER Canon Pixma IP4950 czerwony (4542B001)</v>
          </cell>
          <cell r="E257">
            <v>500</v>
          </cell>
          <cell r="F257" t="str">
            <v>MATERIAŁ KOMPATYBILNY</v>
          </cell>
          <cell r="G257">
            <v>2</v>
          </cell>
          <cell r="I257">
            <v>0</v>
          </cell>
          <cell r="J257" t="str">
            <v>ZCI-CLI526MNP</v>
          </cell>
          <cell r="K257" t="str">
            <v>RAFCOM</v>
          </cell>
        </row>
        <row r="258">
          <cell r="D258" t="str">
            <v>TONER Canon Pixma IP4950 żółty (4543B001)</v>
          </cell>
          <cell r="E258">
            <v>500</v>
          </cell>
          <cell r="F258" t="str">
            <v>MATERIAŁ KOMPATYBILNY</v>
          </cell>
          <cell r="G258">
            <v>2</v>
          </cell>
          <cell r="I258">
            <v>0</v>
          </cell>
          <cell r="J258" t="str">
            <v>ZCI-CLI526YNP</v>
          </cell>
          <cell r="K258" t="str">
            <v>RAFCOM</v>
          </cell>
        </row>
        <row r="259">
          <cell r="D259" t="str">
            <v>TONER Canon IR1024IF (0386B002)</v>
          </cell>
          <cell r="E259">
            <v>8400</v>
          </cell>
          <cell r="F259" t="str">
            <v>MATERIAŁ KOMPATYBILNY</v>
          </cell>
          <cell r="G259">
            <v>2</v>
          </cell>
          <cell r="I259">
            <v>0</v>
          </cell>
          <cell r="J259" t="str">
            <v>ZCL-CEXV18NP</v>
          </cell>
          <cell r="K259" t="str">
            <v>RAFCOM</v>
          </cell>
        </row>
        <row r="260">
          <cell r="D260" t="str">
            <v>TUSZ Epson L800/L810 czarny (C13T67314A)</v>
          </cell>
          <cell r="E260" t="str">
            <v>6400/70</v>
          </cell>
          <cell r="F260" t="str">
            <v>MATERIAŁ KOMPATYBILNY</v>
          </cell>
          <cell r="G260">
            <v>8</v>
          </cell>
          <cell r="I260">
            <v>0</v>
          </cell>
          <cell r="J260" t="str">
            <v>ZEI-T6731NP</v>
          </cell>
          <cell r="K260" t="str">
            <v>RAFCOM</v>
          </cell>
        </row>
        <row r="261">
          <cell r="D261" t="str">
            <v>TUSZ Epson L800/L810 niebieski (C13T67324A)</v>
          </cell>
          <cell r="E261" t="str">
            <v>6400/70</v>
          </cell>
          <cell r="F261" t="str">
            <v>MATERIAŁ KOMPATYBILNY</v>
          </cell>
          <cell r="G261">
            <v>8</v>
          </cell>
          <cell r="I261">
            <v>0</v>
          </cell>
          <cell r="J261" t="str">
            <v>ZEI-T6732NP</v>
          </cell>
          <cell r="K261" t="str">
            <v>RAFCOM</v>
          </cell>
        </row>
        <row r="262">
          <cell r="D262" t="str">
            <v>TUSZ Epson L800/L810 czerwony (C13T67334A)</v>
          </cell>
          <cell r="E262" t="str">
            <v>6400/70</v>
          </cell>
          <cell r="F262" t="str">
            <v>MATERIAŁ KOMPATYBILNY</v>
          </cell>
          <cell r="G262">
            <v>8</v>
          </cell>
          <cell r="I262">
            <v>0</v>
          </cell>
          <cell r="J262" t="str">
            <v>ZEI-T6733NP</v>
          </cell>
          <cell r="K262" t="str">
            <v>RAFCOM</v>
          </cell>
        </row>
        <row r="263">
          <cell r="D263" t="str">
            <v>TUSZ Epson L800/L810 żółty (C13T67344A)</v>
          </cell>
          <cell r="E263" t="str">
            <v>6400/70</v>
          </cell>
          <cell r="F263" t="str">
            <v>MATERIAŁ KOMPATYBILNY</v>
          </cell>
          <cell r="G263">
            <v>8</v>
          </cell>
          <cell r="I263">
            <v>0</v>
          </cell>
          <cell r="J263" t="str">
            <v>ZEI-T6734NP</v>
          </cell>
          <cell r="K263" t="str">
            <v>RAFCOM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0"/>
  <sheetViews>
    <sheetView topLeftCell="A109" zoomScale="85" zoomScaleNormal="85" zoomScaleSheetLayoutView="70" workbookViewId="0">
      <selection activeCell="C48" sqref="C48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5.85546875" style="6" customWidth="1"/>
    <col min="5" max="5" width="10" customWidth="1"/>
    <col min="6" max="7" width="12.28515625" customWidth="1"/>
    <col min="8" max="8" width="16.28515625" customWidth="1"/>
    <col min="9" max="9" width="17.140625" customWidth="1"/>
    <col min="10" max="10" width="28.5703125" style="6" customWidth="1"/>
    <col min="11" max="11" width="14.85546875" customWidth="1"/>
    <col min="13" max="13" width="36.140625" customWidth="1"/>
  </cols>
  <sheetData>
    <row r="1" spans="1:13" ht="30.75" customHeight="1" x14ac:dyDescent="0.25">
      <c r="A1" s="151" t="s">
        <v>191</v>
      </c>
      <c r="B1" s="152"/>
      <c r="C1" s="152"/>
      <c r="D1" s="152"/>
      <c r="E1" s="152"/>
      <c r="F1" s="152"/>
      <c r="G1" s="152"/>
      <c r="H1" s="153"/>
      <c r="I1" s="6"/>
    </row>
    <row r="2" spans="1:13" ht="45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56" t="s">
        <v>7</v>
      </c>
      <c r="I2" s="157"/>
    </row>
    <row r="3" spans="1:13" ht="60" x14ac:dyDescent="0.25">
      <c r="A3" s="5"/>
      <c r="B3" s="1"/>
      <c r="C3" s="1"/>
      <c r="D3" s="1"/>
      <c r="E3" s="1"/>
      <c r="F3" s="1"/>
      <c r="G3" s="1"/>
      <c r="H3" s="1" t="s">
        <v>255</v>
      </c>
      <c r="I3" s="1" t="s">
        <v>256</v>
      </c>
      <c r="J3" s="39" t="s">
        <v>332</v>
      </c>
    </row>
    <row r="4" spans="1:13" ht="30" x14ac:dyDescent="0.25">
      <c r="A4" s="18">
        <v>1</v>
      </c>
      <c r="B4" s="8" t="s">
        <v>8</v>
      </c>
      <c r="C4" s="7">
        <v>1400</v>
      </c>
      <c r="D4" s="19" t="s">
        <v>257</v>
      </c>
      <c r="E4" s="7">
        <v>6</v>
      </c>
      <c r="F4" s="9">
        <v>166.05</v>
      </c>
      <c r="G4" s="9">
        <f t="shared" ref="G4:G26" si="0">F4*E4</f>
        <v>996.30000000000007</v>
      </c>
      <c r="H4" s="158" t="s">
        <v>254</v>
      </c>
      <c r="I4" s="158"/>
      <c r="M4" s="54" t="s">
        <v>351</v>
      </c>
    </row>
    <row r="5" spans="1:13" ht="30" x14ac:dyDescent="0.25">
      <c r="A5" s="18">
        <v>2</v>
      </c>
      <c r="B5" s="8" t="s">
        <v>9</v>
      </c>
      <c r="C5" s="7">
        <v>1400</v>
      </c>
      <c r="D5" s="19" t="s">
        <v>257</v>
      </c>
      <c r="E5" s="7">
        <v>6</v>
      </c>
      <c r="F5" s="9">
        <v>166.05</v>
      </c>
      <c r="G5" s="9">
        <f t="shared" si="0"/>
        <v>996.30000000000007</v>
      </c>
      <c r="H5" s="158" t="s">
        <v>254</v>
      </c>
      <c r="I5" s="158"/>
      <c r="M5" s="54" t="s">
        <v>351</v>
      </c>
    </row>
    <row r="6" spans="1:13" ht="30" x14ac:dyDescent="0.25">
      <c r="A6" s="18">
        <v>3</v>
      </c>
      <c r="B6" s="8" t="s">
        <v>10</v>
      </c>
      <c r="C6" s="7">
        <v>1400</v>
      </c>
      <c r="D6" s="19" t="s">
        <v>257</v>
      </c>
      <c r="E6" s="7">
        <v>6</v>
      </c>
      <c r="F6" s="9">
        <v>166.05</v>
      </c>
      <c r="G6" s="9">
        <f t="shared" si="0"/>
        <v>996.30000000000007</v>
      </c>
      <c r="H6" s="158" t="s">
        <v>254</v>
      </c>
      <c r="I6" s="158"/>
      <c r="M6" s="54" t="s">
        <v>351</v>
      </c>
    </row>
    <row r="7" spans="1:13" ht="42" customHeight="1" x14ac:dyDescent="0.25">
      <c r="A7" s="18">
        <v>4</v>
      </c>
      <c r="B7" s="8" t="s">
        <v>11</v>
      </c>
      <c r="C7" s="7">
        <v>2000</v>
      </c>
      <c r="D7" s="19" t="s">
        <v>257</v>
      </c>
      <c r="E7" s="7">
        <v>54</v>
      </c>
      <c r="F7" s="9">
        <v>210.32999999999998</v>
      </c>
      <c r="G7" s="9">
        <f t="shared" si="0"/>
        <v>11357.82</v>
      </c>
      <c r="H7" s="158" t="s">
        <v>254</v>
      </c>
      <c r="I7" s="158"/>
      <c r="J7" s="6">
        <v>30</v>
      </c>
      <c r="K7" s="149" t="s">
        <v>383</v>
      </c>
      <c r="L7" s="150"/>
      <c r="M7" s="54" t="s">
        <v>352</v>
      </c>
    </row>
    <row r="8" spans="1:13" x14ac:dyDescent="0.25">
      <c r="A8" s="18">
        <v>5</v>
      </c>
      <c r="B8" s="8" t="s">
        <v>12</v>
      </c>
      <c r="C8" s="7">
        <v>3500</v>
      </c>
      <c r="D8" s="19" t="s">
        <v>257</v>
      </c>
      <c r="E8" s="7">
        <v>20</v>
      </c>
      <c r="F8" s="9">
        <v>259.52999999999997</v>
      </c>
      <c r="G8" s="9">
        <f t="shared" si="0"/>
        <v>5190.5999999999995</v>
      </c>
      <c r="H8" s="158" t="s">
        <v>254</v>
      </c>
      <c r="I8" s="158"/>
      <c r="J8" s="6">
        <v>0</v>
      </c>
      <c r="M8" s="54" t="s">
        <v>353</v>
      </c>
    </row>
    <row r="9" spans="1:13" ht="30" x14ac:dyDescent="0.25">
      <c r="A9" s="18">
        <v>6</v>
      </c>
      <c r="B9" s="8" t="s">
        <v>13</v>
      </c>
      <c r="C9" s="7">
        <v>7000</v>
      </c>
      <c r="D9" s="19" t="s">
        <v>257</v>
      </c>
      <c r="E9" s="7">
        <v>6</v>
      </c>
      <c r="F9" s="9">
        <v>388.68</v>
      </c>
      <c r="G9" s="9">
        <f t="shared" si="0"/>
        <v>2332.08</v>
      </c>
      <c r="H9" s="158" t="s">
        <v>254</v>
      </c>
      <c r="I9" s="158"/>
      <c r="J9" s="6">
        <v>0</v>
      </c>
      <c r="K9" t="s">
        <v>337</v>
      </c>
      <c r="M9" s="54" t="s">
        <v>353</v>
      </c>
    </row>
    <row r="10" spans="1:13" x14ac:dyDescent="0.25">
      <c r="A10" s="18">
        <v>7</v>
      </c>
      <c r="B10" s="8" t="s">
        <v>14</v>
      </c>
      <c r="C10" s="7">
        <v>6000</v>
      </c>
      <c r="D10" s="19" t="s">
        <v>257</v>
      </c>
      <c r="E10" s="7">
        <v>2</v>
      </c>
      <c r="F10" s="9">
        <v>163.59</v>
      </c>
      <c r="G10" s="9">
        <f t="shared" si="0"/>
        <v>327.18</v>
      </c>
      <c r="H10" s="158" t="s">
        <v>254</v>
      </c>
      <c r="I10" s="158"/>
      <c r="J10" s="6">
        <v>0</v>
      </c>
      <c r="K10" t="s">
        <v>337</v>
      </c>
      <c r="M10" s="54" t="s">
        <v>353</v>
      </c>
    </row>
    <row r="11" spans="1:13" ht="30" x14ac:dyDescent="0.25">
      <c r="A11" s="18">
        <v>8</v>
      </c>
      <c r="B11" s="8" t="s">
        <v>15</v>
      </c>
      <c r="C11" s="7">
        <v>2800</v>
      </c>
      <c r="D11" s="19" t="s">
        <v>257</v>
      </c>
      <c r="E11" s="7">
        <v>4</v>
      </c>
      <c r="F11" s="9">
        <v>273.06</v>
      </c>
      <c r="G11" s="9">
        <f t="shared" si="0"/>
        <v>1092.24</v>
      </c>
      <c r="H11" s="158" t="s">
        <v>254</v>
      </c>
      <c r="I11" s="158"/>
      <c r="J11" s="6">
        <v>0</v>
      </c>
      <c r="M11" s="54" t="s">
        <v>354</v>
      </c>
    </row>
    <row r="12" spans="1:13" ht="30" x14ac:dyDescent="0.25">
      <c r="A12" s="18">
        <v>9</v>
      </c>
      <c r="B12" s="8" t="s">
        <v>16</v>
      </c>
      <c r="C12" s="7">
        <v>2300</v>
      </c>
      <c r="D12" s="19" t="s">
        <v>257</v>
      </c>
      <c r="E12" s="7">
        <v>4</v>
      </c>
      <c r="F12" s="9">
        <v>303.81</v>
      </c>
      <c r="G12" s="9">
        <f t="shared" si="0"/>
        <v>1215.24</v>
      </c>
      <c r="H12" s="158" t="s">
        <v>254</v>
      </c>
      <c r="I12" s="158"/>
      <c r="J12" s="6">
        <v>0</v>
      </c>
      <c r="M12" s="54" t="s">
        <v>354</v>
      </c>
    </row>
    <row r="13" spans="1:13" ht="30" x14ac:dyDescent="0.25">
      <c r="A13" s="18">
        <v>10</v>
      </c>
      <c r="B13" s="8" t="s">
        <v>17</v>
      </c>
      <c r="C13" s="7">
        <v>2300</v>
      </c>
      <c r="D13" s="19" t="s">
        <v>257</v>
      </c>
      <c r="E13" s="7">
        <v>4</v>
      </c>
      <c r="F13" s="9">
        <v>303.81</v>
      </c>
      <c r="G13" s="9">
        <f t="shared" si="0"/>
        <v>1215.24</v>
      </c>
      <c r="H13" s="158" t="s">
        <v>254</v>
      </c>
      <c r="I13" s="158"/>
      <c r="J13" s="6">
        <v>0</v>
      </c>
      <c r="M13" s="54" t="s">
        <v>354</v>
      </c>
    </row>
    <row r="14" spans="1:13" ht="30" x14ac:dyDescent="0.25">
      <c r="A14" s="18">
        <v>11</v>
      </c>
      <c r="B14" s="8" t="s">
        <v>18</v>
      </c>
      <c r="C14" s="7">
        <v>2300</v>
      </c>
      <c r="D14" s="19" t="s">
        <v>257</v>
      </c>
      <c r="E14" s="7">
        <v>4</v>
      </c>
      <c r="F14" s="9">
        <v>303.81</v>
      </c>
      <c r="G14" s="9">
        <f t="shared" si="0"/>
        <v>1215.24</v>
      </c>
      <c r="H14" s="158" t="s">
        <v>254</v>
      </c>
      <c r="I14" s="158"/>
      <c r="J14" s="6">
        <v>0</v>
      </c>
      <c r="M14" s="54" t="s">
        <v>354</v>
      </c>
    </row>
    <row r="15" spans="1:13" ht="30" x14ac:dyDescent="0.25">
      <c r="A15" s="18">
        <v>12</v>
      </c>
      <c r="B15" s="8" t="s">
        <v>19</v>
      </c>
      <c r="C15" s="7">
        <v>6500</v>
      </c>
      <c r="D15" s="19" t="s">
        <v>257</v>
      </c>
      <c r="E15" s="7">
        <v>2</v>
      </c>
      <c r="F15" s="9">
        <v>324.71999999999997</v>
      </c>
      <c r="G15" s="9">
        <f t="shared" si="0"/>
        <v>649.43999999999994</v>
      </c>
      <c r="H15" s="158" t="s">
        <v>254</v>
      </c>
      <c r="I15" s="158"/>
      <c r="J15" s="6">
        <v>0</v>
      </c>
      <c r="M15" s="54" t="s">
        <v>354</v>
      </c>
    </row>
    <row r="16" spans="1:13" ht="30" x14ac:dyDescent="0.25">
      <c r="A16" s="18">
        <v>13</v>
      </c>
      <c r="B16" s="8" t="s">
        <v>20</v>
      </c>
      <c r="C16" s="7">
        <v>5000</v>
      </c>
      <c r="D16" s="19" t="s">
        <v>257</v>
      </c>
      <c r="E16" s="7">
        <v>2</v>
      </c>
      <c r="F16" s="9">
        <v>410.82</v>
      </c>
      <c r="G16" s="9">
        <f t="shared" si="0"/>
        <v>821.64</v>
      </c>
      <c r="H16" s="158" t="s">
        <v>254</v>
      </c>
      <c r="I16" s="158"/>
      <c r="J16" s="6">
        <v>0</v>
      </c>
      <c r="M16" s="54" t="s">
        <v>354</v>
      </c>
    </row>
    <row r="17" spans="1:13" ht="30" x14ac:dyDescent="0.25">
      <c r="A17" s="18">
        <v>14</v>
      </c>
      <c r="B17" s="8" t="s">
        <v>21</v>
      </c>
      <c r="C17" s="7">
        <v>5000</v>
      </c>
      <c r="D17" s="19" t="s">
        <v>257</v>
      </c>
      <c r="E17" s="7">
        <v>2</v>
      </c>
      <c r="F17" s="9">
        <v>410.82</v>
      </c>
      <c r="G17" s="9">
        <f t="shared" si="0"/>
        <v>821.64</v>
      </c>
      <c r="H17" s="158" t="s">
        <v>254</v>
      </c>
      <c r="I17" s="158"/>
      <c r="J17" s="6">
        <v>0</v>
      </c>
      <c r="M17" s="54" t="s">
        <v>354</v>
      </c>
    </row>
    <row r="18" spans="1:13" ht="30" x14ac:dyDescent="0.25">
      <c r="A18" s="18">
        <v>15</v>
      </c>
      <c r="B18" s="8" t="s">
        <v>22</v>
      </c>
      <c r="C18" s="7">
        <v>5000</v>
      </c>
      <c r="D18" s="19" t="s">
        <v>257</v>
      </c>
      <c r="E18" s="7">
        <v>2</v>
      </c>
      <c r="F18" s="9">
        <v>410.82</v>
      </c>
      <c r="G18" s="9">
        <f t="shared" si="0"/>
        <v>821.64</v>
      </c>
      <c r="H18" s="158" t="s">
        <v>254</v>
      </c>
      <c r="I18" s="158"/>
      <c r="J18" s="6">
        <v>0</v>
      </c>
      <c r="M18" s="54" t="s">
        <v>354</v>
      </c>
    </row>
    <row r="19" spans="1:13" ht="30" x14ac:dyDescent="0.25">
      <c r="A19" s="18">
        <v>16</v>
      </c>
      <c r="B19" s="8" t="s">
        <v>23</v>
      </c>
      <c r="C19" s="7">
        <v>11000</v>
      </c>
      <c r="D19" s="19" t="s">
        <v>257</v>
      </c>
      <c r="E19" s="7">
        <v>2</v>
      </c>
      <c r="F19" s="9">
        <v>456.33</v>
      </c>
      <c r="G19" s="9">
        <f t="shared" si="0"/>
        <v>912.66</v>
      </c>
      <c r="H19" s="158" t="s">
        <v>254</v>
      </c>
      <c r="I19" s="158"/>
      <c r="J19" s="6">
        <v>0</v>
      </c>
      <c r="M19" s="54" t="s">
        <v>354</v>
      </c>
    </row>
    <row r="20" spans="1:13" ht="30" x14ac:dyDescent="0.25">
      <c r="A20" s="18">
        <v>17</v>
      </c>
      <c r="B20" s="8" t="s">
        <v>24</v>
      </c>
      <c r="C20" s="7">
        <v>6000</v>
      </c>
      <c r="D20" s="19" t="s">
        <v>257</v>
      </c>
      <c r="E20" s="7">
        <v>2</v>
      </c>
      <c r="F20" s="9">
        <v>634.67999999999995</v>
      </c>
      <c r="G20" s="9">
        <f t="shared" si="0"/>
        <v>1269.3599999999999</v>
      </c>
      <c r="H20" s="158" t="s">
        <v>254</v>
      </c>
      <c r="I20" s="158"/>
      <c r="J20" s="6">
        <v>0</v>
      </c>
      <c r="M20" s="54" t="s">
        <v>354</v>
      </c>
    </row>
    <row r="21" spans="1:13" ht="30" x14ac:dyDescent="0.25">
      <c r="A21" s="18">
        <v>18</v>
      </c>
      <c r="B21" s="8" t="s">
        <v>25</v>
      </c>
      <c r="C21" s="7">
        <v>6000</v>
      </c>
      <c r="D21" s="19" t="s">
        <v>257</v>
      </c>
      <c r="E21" s="7">
        <v>2</v>
      </c>
      <c r="F21" s="9">
        <v>634.67999999999995</v>
      </c>
      <c r="G21" s="9">
        <f t="shared" si="0"/>
        <v>1269.3599999999999</v>
      </c>
      <c r="H21" s="158" t="s">
        <v>254</v>
      </c>
      <c r="I21" s="158"/>
      <c r="J21" s="6">
        <v>0</v>
      </c>
      <c r="M21" s="54" t="s">
        <v>354</v>
      </c>
    </row>
    <row r="22" spans="1:13" ht="30" x14ac:dyDescent="0.25">
      <c r="A22" s="18">
        <v>19</v>
      </c>
      <c r="B22" s="8" t="s">
        <v>26</v>
      </c>
      <c r="C22" s="7">
        <v>6000</v>
      </c>
      <c r="D22" s="19" t="s">
        <v>257</v>
      </c>
      <c r="E22" s="7">
        <v>2</v>
      </c>
      <c r="F22" s="9">
        <v>634.67999999999995</v>
      </c>
      <c r="G22" s="9">
        <f t="shared" si="0"/>
        <v>1269.3599999999999</v>
      </c>
      <c r="H22" s="158" t="s">
        <v>254</v>
      </c>
      <c r="I22" s="158"/>
      <c r="J22" s="6">
        <v>0</v>
      </c>
      <c r="M22" s="54" t="s">
        <v>354</v>
      </c>
    </row>
    <row r="23" spans="1:13" ht="30" x14ac:dyDescent="0.25">
      <c r="A23" s="18">
        <v>20</v>
      </c>
      <c r="B23" s="8" t="s">
        <v>27</v>
      </c>
      <c r="C23" s="7">
        <v>15000</v>
      </c>
      <c r="D23" s="19" t="s">
        <v>257</v>
      </c>
      <c r="E23" s="7">
        <v>1</v>
      </c>
      <c r="F23" s="9">
        <v>471.09</v>
      </c>
      <c r="G23" s="9">
        <f t="shared" si="0"/>
        <v>471.09</v>
      </c>
      <c r="H23" s="158" t="s">
        <v>254</v>
      </c>
      <c r="I23" s="158"/>
      <c r="J23" s="6">
        <v>1</v>
      </c>
      <c r="M23" s="54" t="s">
        <v>354</v>
      </c>
    </row>
    <row r="24" spans="1:13" ht="30" x14ac:dyDescent="0.25">
      <c r="A24" s="18">
        <v>21</v>
      </c>
      <c r="B24" s="8" t="s">
        <v>28</v>
      </c>
      <c r="C24" s="7">
        <v>13500</v>
      </c>
      <c r="D24" s="19" t="s">
        <v>257</v>
      </c>
      <c r="E24" s="7">
        <v>1</v>
      </c>
      <c r="F24" s="9">
        <v>289.05</v>
      </c>
      <c r="G24" s="9">
        <f t="shared" si="0"/>
        <v>289.05</v>
      </c>
      <c r="H24" s="158" t="s">
        <v>254</v>
      </c>
      <c r="I24" s="158"/>
      <c r="J24" s="6">
        <v>0</v>
      </c>
      <c r="M24" s="54" t="s">
        <v>354</v>
      </c>
    </row>
    <row r="25" spans="1:13" ht="30" x14ac:dyDescent="0.25">
      <c r="A25" s="18">
        <v>22</v>
      </c>
      <c r="B25" s="8" t="s">
        <v>29</v>
      </c>
      <c r="C25" s="7">
        <v>15000</v>
      </c>
      <c r="D25" s="19" t="s">
        <v>257</v>
      </c>
      <c r="E25" s="7">
        <v>1</v>
      </c>
      <c r="F25" s="9">
        <v>473.55</v>
      </c>
      <c r="G25" s="9">
        <f t="shared" si="0"/>
        <v>473.55</v>
      </c>
      <c r="H25" s="158" t="s">
        <v>254</v>
      </c>
      <c r="I25" s="158"/>
      <c r="J25" s="6">
        <v>0</v>
      </c>
      <c r="M25" s="54" t="s">
        <v>354</v>
      </c>
    </row>
    <row r="26" spans="1:13" ht="30" x14ac:dyDescent="0.25">
      <c r="A26" s="18">
        <v>23</v>
      </c>
      <c r="B26" s="8" t="s">
        <v>30</v>
      </c>
      <c r="C26" s="7">
        <v>15000</v>
      </c>
      <c r="D26" s="19" t="s">
        <v>257</v>
      </c>
      <c r="E26" s="7">
        <v>1</v>
      </c>
      <c r="F26" s="9">
        <v>471.09</v>
      </c>
      <c r="G26" s="9">
        <f t="shared" si="0"/>
        <v>471.09</v>
      </c>
      <c r="H26" s="158" t="s">
        <v>254</v>
      </c>
      <c r="I26" s="158"/>
      <c r="J26" s="6">
        <v>0</v>
      </c>
      <c r="M26" s="54" t="s">
        <v>354</v>
      </c>
    </row>
    <row r="27" spans="1:13" ht="30" x14ac:dyDescent="0.25">
      <c r="A27" s="18">
        <v>24</v>
      </c>
      <c r="B27" s="8" t="s">
        <v>31</v>
      </c>
      <c r="C27" s="7">
        <v>1000</v>
      </c>
      <c r="D27" s="19" t="s">
        <v>257</v>
      </c>
      <c r="E27" s="7">
        <v>4</v>
      </c>
      <c r="F27" s="9">
        <v>177.12</v>
      </c>
      <c r="G27" s="9">
        <f t="shared" ref="G27:G112" si="1">F27*E27</f>
        <v>708.48</v>
      </c>
      <c r="H27" s="158" t="s">
        <v>254</v>
      </c>
      <c r="I27" s="158"/>
      <c r="J27" s="6">
        <v>1</v>
      </c>
      <c r="M27" s="54" t="s">
        <v>354</v>
      </c>
    </row>
    <row r="28" spans="1:13" ht="30" x14ac:dyDescent="0.25">
      <c r="A28" s="18">
        <v>25</v>
      </c>
      <c r="B28" s="8" t="s">
        <v>32</v>
      </c>
      <c r="C28" s="7">
        <v>11000</v>
      </c>
      <c r="D28" s="19" t="s">
        <v>257</v>
      </c>
      <c r="E28" s="7">
        <v>404</v>
      </c>
      <c r="F28" s="9">
        <v>660.51</v>
      </c>
      <c r="G28" s="9">
        <f t="shared" si="1"/>
        <v>266846.03999999998</v>
      </c>
      <c r="H28" s="158" t="s">
        <v>254</v>
      </c>
      <c r="I28" s="158"/>
      <c r="J28" s="6">
        <v>180</v>
      </c>
      <c r="M28" s="54" t="s">
        <v>354</v>
      </c>
    </row>
    <row r="29" spans="1:13" ht="30" x14ac:dyDescent="0.25">
      <c r="A29" s="18">
        <v>26</v>
      </c>
      <c r="B29" s="8" t="s">
        <v>33</v>
      </c>
      <c r="C29" s="7">
        <v>6000</v>
      </c>
      <c r="D29" s="19" t="s">
        <v>257</v>
      </c>
      <c r="E29" s="7">
        <v>2</v>
      </c>
      <c r="F29" s="9">
        <v>468.63</v>
      </c>
      <c r="G29" s="9">
        <f t="shared" si="1"/>
        <v>937.26</v>
      </c>
      <c r="H29" s="158" t="s">
        <v>254</v>
      </c>
      <c r="I29" s="158"/>
      <c r="J29" s="6">
        <v>1</v>
      </c>
      <c r="M29" s="54" t="s">
        <v>354</v>
      </c>
    </row>
    <row r="30" spans="1:13" ht="30" x14ac:dyDescent="0.25">
      <c r="A30" s="18">
        <v>27</v>
      </c>
      <c r="B30" s="8" t="s">
        <v>34</v>
      </c>
      <c r="C30" s="7">
        <v>5000</v>
      </c>
      <c r="D30" s="19" t="s">
        <v>257</v>
      </c>
      <c r="E30" s="7">
        <v>2</v>
      </c>
      <c r="F30" s="9">
        <v>586.71</v>
      </c>
      <c r="G30" s="9">
        <f t="shared" si="1"/>
        <v>1173.42</v>
      </c>
      <c r="H30" s="158" t="s">
        <v>254</v>
      </c>
      <c r="I30" s="158"/>
      <c r="J30" s="6">
        <v>1</v>
      </c>
      <c r="M30" s="54" t="s">
        <v>354</v>
      </c>
    </row>
    <row r="31" spans="1:13" ht="30" x14ac:dyDescent="0.25">
      <c r="A31" s="18">
        <v>28</v>
      </c>
      <c r="B31" s="8" t="s">
        <v>35</v>
      </c>
      <c r="C31" s="7">
        <v>5000</v>
      </c>
      <c r="D31" s="19" t="s">
        <v>257</v>
      </c>
      <c r="E31" s="7">
        <v>2</v>
      </c>
      <c r="F31" s="9">
        <v>586.71</v>
      </c>
      <c r="G31" s="9">
        <f t="shared" si="1"/>
        <v>1173.42</v>
      </c>
      <c r="H31" s="158" t="s">
        <v>254</v>
      </c>
      <c r="I31" s="158"/>
      <c r="J31" s="6">
        <v>1</v>
      </c>
      <c r="M31" s="54" t="s">
        <v>354</v>
      </c>
    </row>
    <row r="32" spans="1:13" ht="30" x14ac:dyDescent="0.25">
      <c r="A32" s="18">
        <v>29</v>
      </c>
      <c r="B32" s="8" t="s">
        <v>36</v>
      </c>
      <c r="C32" s="7">
        <v>5000</v>
      </c>
      <c r="D32" s="19" t="s">
        <v>257</v>
      </c>
      <c r="E32" s="7">
        <v>2</v>
      </c>
      <c r="F32" s="9">
        <v>586.71</v>
      </c>
      <c r="G32" s="9">
        <f t="shared" si="1"/>
        <v>1173.42</v>
      </c>
      <c r="H32" s="158" t="s">
        <v>254</v>
      </c>
      <c r="I32" s="158"/>
      <c r="J32" s="6">
        <v>1</v>
      </c>
      <c r="M32" s="54" t="s">
        <v>354</v>
      </c>
    </row>
    <row r="33" spans="1:13" ht="30" x14ac:dyDescent="0.25">
      <c r="A33" s="18">
        <v>30</v>
      </c>
      <c r="B33" s="8" t="s">
        <v>37</v>
      </c>
      <c r="C33" s="7">
        <v>28000</v>
      </c>
      <c r="D33" s="19" t="s">
        <v>257</v>
      </c>
      <c r="E33" s="7">
        <v>196</v>
      </c>
      <c r="F33" s="9">
        <v>724.47</v>
      </c>
      <c r="G33" s="9">
        <f t="shared" si="1"/>
        <v>141996.12</v>
      </c>
      <c r="H33" s="158" t="s">
        <v>254</v>
      </c>
      <c r="I33" s="158"/>
      <c r="J33" s="6">
        <v>60</v>
      </c>
      <c r="M33" s="54" t="s">
        <v>354</v>
      </c>
    </row>
    <row r="34" spans="1:13" ht="30" x14ac:dyDescent="0.25">
      <c r="A34" s="18">
        <v>31</v>
      </c>
      <c r="B34" s="8" t="s">
        <v>38</v>
      </c>
      <c r="C34" s="7">
        <v>23000</v>
      </c>
      <c r="D34" s="19" t="s">
        <v>257</v>
      </c>
      <c r="E34" s="7">
        <v>48</v>
      </c>
      <c r="F34" s="9">
        <v>972.93</v>
      </c>
      <c r="G34" s="9">
        <f t="shared" si="1"/>
        <v>46700.639999999999</v>
      </c>
      <c r="H34" s="158" t="s">
        <v>254</v>
      </c>
      <c r="I34" s="158"/>
      <c r="J34" s="6">
        <v>36</v>
      </c>
      <c r="M34" s="54" t="s">
        <v>354</v>
      </c>
    </row>
    <row r="35" spans="1:13" ht="30" x14ac:dyDescent="0.25">
      <c r="A35" s="18">
        <v>32</v>
      </c>
      <c r="B35" s="8" t="s">
        <v>39</v>
      </c>
      <c r="C35" s="7">
        <v>23000</v>
      </c>
      <c r="D35" s="19" t="s">
        <v>257</v>
      </c>
      <c r="E35" s="7">
        <v>52</v>
      </c>
      <c r="F35" s="9">
        <v>972.93</v>
      </c>
      <c r="G35" s="9">
        <f t="shared" si="1"/>
        <v>50592.36</v>
      </c>
      <c r="H35" s="158" t="s">
        <v>254</v>
      </c>
      <c r="I35" s="158"/>
      <c r="J35" s="6">
        <v>36</v>
      </c>
      <c r="M35" s="54" t="s">
        <v>354</v>
      </c>
    </row>
    <row r="36" spans="1:13" ht="30" x14ac:dyDescent="0.25">
      <c r="A36" s="18">
        <v>33</v>
      </c>
      <c r="B36" s="8" t="s">
        <v>40</v>
      </c>
      <c r="C36" s="7">
        <v>23000</v>
      </c>
      <c r="D36" s="19" t="s">
        <v>257</v>
      </c>
      <c r="E36" s="7">
        <v>52</v>
      </c>
      <c r="F36" s="9">
        <v>972.93</v>
      </c>
      <c r="G36" s="9">
        <f t="shared" si="1"/>
        <v>50592.36</v>
      </c>
      <c r="H36" s="158" t="s">
        <v>254</v>
      </c>
      <c r="I36" s="158"/>
      <c r="J36" s="6">
        <v>36</v>
      </c>
      <c r="M36" s="54" t="s">
        <v>354</v>
      </c>
    </row>
    <row r="37" spans="1:13" ht="30" x14ac:dyDescent="0.25">
      <c r="A37" s="18">
        <v>34</v>
      </c>
      <c r="B37" s="8" t="s">
        <v>41</v>
      </c>
      <c r="C37" s="7">
        <v>450</v>
      </c>
      <c r="D37" s="19" t="s">
        <v>257</v>
      </c>
      <c r="E37" s="7">
        <v>5</v>
      </c>
      <c r="F37" s="9">
        <v>87.33</v>
      </c>
      <c r="G37" s="9">
        <f t="shared" si="1"/>
        <v>436.65</v>
      </c>
      <c r="H37" s="158" t="s">
        <v>254</v>
      </c>
      <c r="I37" s="158"/>
      <c r="J37" s="6">
        <v>0</v>
      </c>
      <c r="M37" s="54" t="s">
        <v>351</v>
      </c>
    </row>
    <row r="38" spans="1:13" ht="30" x14ac:dyDescent="0.25">
      <c r="A38" s="18">
        <v>35</v>
      </c>
      <c r="B38" s="8" t="s">
        <v>42</v>
      </c>
      <c r="C38" s="7">
        <v>560</v>
      </c>
      <c r="D38" s="19" t="s">
        <v>257</v>
      </c>
      <c r="E38" s="7">
        <v>5</v>
      </c>
      <c r="F38" s="9">
        <v>119.31</v>
      </c>
      <c r="G38" s="9">
        <f t="shared" si="1"/>
        <v>596.54999999999995</v>
      </c>
      <c r="H38" s="158" t="s">
        <v>254</v>
      </c>
      <c r="I38" s="158"/>
      <c r="J38" s="6">
        <v>0</v>
      </c>
      <c r="M38" s="54" t="s">
        <v>351</v>
      </c>
    </row>
    <row r="39" spans="1:13" x14ac:dyDescent="0.25">
      <c r="A39" s="18">
        <v>36</v>
      </c>
      <c r="B39" s="8"/>
      <c r="C39" s="7"/>
      <c r="D39" s="19"/>
      <c r="E39" s="7"/>
      <c r="F39" s="9"/>
      <c r="G39" s="9"/>
      <c r="H39" s="158"/>
      <c r="I39" s="158"/>
      <c r="J39" s="36"/>
      <c r="M39" s="55"/>
    </row>
    <row r="40" spans="1:13" s="2" customFormat="1" ht="30" x14ac:dyDescent="0.25">
      <c r="A40" s="18">
        <v>37</v>
      </c>
      <c r="B40" s="8" t="s">
        <v>173</v>
      </c>
      <c r="C40" s="7">
        <v>12500</v>
      </c>
      <c r="D40" s="10" t="s">
        <v>257</v>
      </c>
      <c r="E40" s="7">
        <v>2</v>
      </c>
      <c r="F40" s="9">
        <v>718.31999999999994</v>
      </c>
      <c r="G40" s="9">
        <f t="shared" ref="G40:G59" si="2">F40*E40</f>
        <v>1436.6399999999999</v>
      </c>
      <c r="H40" s="158" t="s">
        <v>254</v>
      </c>
      <c r="I40" s="158"/>
      <c r="J40" s="36">
        <v>0</v>
      </c>
      <c r="M40" s="56" t="s">
        <v>354</v>
      </c>
    </row>
    <row r="41" spans="1:13" s="2" customFormat="1" ht="30" x14ac:dyDescent="0.25">
      <c r="A41" s="18">
        <v>38</v>
      </c>
      <c r="B41" s="8" t="s">
        <v>174</v>
      </c>
      <c r="C41" s="7">
        <v>10500</v>
      </c>
      <c r="D41" s="10" t="s">
        <v>257</v>
      </c>
      <c r="E41" s="7">
        <v>2</v>
      </c>
      <c r="F41" s="9">
        <v>892.98</v>
      </c>
      <c r="G41" s="9">
        <f t="shared" si="2"/>
        <v>1785.96</v>
      </c>
      <c r="H41" s="158" t="s">
        <v>254</v>
      </c>
      <c r="I41" s="158"/>
      <c r="J41" s="36">
        <v>0</v>
      </c>
      <c r="M41" s="56" t="s">
        <v>354</v>
      </c>
    </row>
    <row r="42" spans="1:13" s="2" customFormat="1" ht="30" x14ac:dyDescent="0.25">
      <c r="A42" s="18">
        <v>39</v>
      </c>
      <c r="B42" s="8" t="s">
        <v>175</v>
      </c>
      <c r="C42" s="7">
        <v>10500</v>
      </c>
      <c r="D42" s="10" t="s">
        <v>257</v>
      </c>
      <c r="E42" s="7">
        <v>2</v>
      </c>
      <c r="F42" s="9">
        <v>892.98</v>
      </c>
      <c r="G42" s="9">
        <f t="shared" si="2"/>
        <v>1785.96</v>
      </c>
      <c r="H42" s="158" t="s">
        <v>254</v>
      </c>
      <c r="I42" s="158"/>
      <c r="J42" s="36">
        <v>0</v>
      </c>
      <c r="M42" s="56" t="s">
        <v>354</v>
      </c>
    </row>
    <row r="43" spans="1:13" s="2" customFormat="1" ht="30" x14ac:dyDescent="0.25">
      <c r="A43" s="18">
        <v>40</v>
      </c>
      <c r="B43" s="8" t="s">
        <v>176</v>
      </c>
      <c r="C43" s="7">
        <v>10500</v>
      </c>
      <c r="D43" s="10" t="s">
        <v>257</v>
      </c>
      <c r="E43" s="7">
        <v>2</v>
      </c>
      <c r="F43" s="9">
        <v>892.98</v>
      </c>
      <c r="G43" s="9">
        <f t="shared" si="2"/>
        <v>1785.96</v>
      </c>
      <c r="H43" s="158" t="s">
        <v>254</v>
      </c>
      <c r="I43" s="158"/>
      <c r="J43" s="36">
        <v>0</v>
      </c>
      <c r="M43" s="56" t="s">
        <v>354</v>
      </c>
    </row>
    <row r="44" spans="1:13" s="2" customFormat="1" ht="30" x14ac:dyDescent="0.25">
      <c r="A44" s="18">
        <v>41</v>
      </c>
      <c r="B44" s="8" t="s">
        <v>177</v>
      </c>
      <c r="C44" s="7">
        <v>9000</v>
      </c>
      <c r="D44" s="10" t="s">
        <v>257</v>
      </c>
      <c r="E44" s="7">
        <v>20</v>
      </c>
      <c r="F44" s="9">
        <v>707.25</v>
      </c>
      <c r="G44" s="9">
        <f t="shared" si="2"/>
        <v>14145</v>
      </c>
      <c r="H44" s="158" t="s">
        <v>254</v>
      </c>
      <c r="I44" s="158"/>
      <c r="J44" s="36">
        <v>2</v>
      </c>
      <c r="M44" s="56" t="s">
        <v>354</v>
      </c>
    </row>
    <row r="45" spans="1:13" s="2" customFormat="1" ht="45" x14ac:dyDescent="0.25">
      <c r="A45" s="18">
        <v>42</v>
      </c>
      <c r="B45" s="8" t="s">
        <v>194</v>
      </c>
      <c r="C45" s="7">
        <v>50000</v>
      </c>
      <c r="D45" s="10" t="s">
        <v>257</v>
      </c>
      <c r="E45" s="7">
        <v>2</v>
      </c>
      <c r="F45" s="9">
        <v>767.52</v>
      </c>
      <c r="G45" s="9">
        <f t="shared" si="2"/>
        <v>1535.04</v>
      </c>
      <c r="H45" s="158" t="s">
        <v>254</v>
      </c>
      <c r="I45" s="158"/>
      <c r="J45" s="36">
        <v>6</v>
      </c>
      <c r="M45" s="56" t="s">
        <v>354</v>
      </c>
    </row>
    <row r="46" spans="1:13" s="2" customFormat="1" ht="30" x14ac:dyDescent="0.25">
      <c r="A46" s="18">
        <v>43</v>
      </c>
      <c r="B46" s="8" t="s">
        <v>184</v>
      </c>
      <c r="C46" s="7">
        <v>3100</v>
      </c>
      <c r="D46" s="10" t="s">
        <v>257</v>
      </c>
      <c r="E46" s="7">
        <v>46</v>
      </c>
      <c r="F46" s="9">
        <v>369</v>
      </c>
      <c r="G46" s="9">
        <f t="shared" si="2"/>
        <v>16974</v>
      </c>
      <c r="H46" s="158" t="s">
        <v>254</v>
      </c>
      <c r="I46" s="158"/>
      <c r="J46" s="36">
        <v>30</v>
      </c>
      <c r="M46" s="56" t="s">
        <v>354</v>
      </c>
    </row>
    <row r="47" spans="1:13" s="2" customFormat="1" ht="30" x14ac:dyDescent="0.25">
      <c r="A47" s="18">
        <v>44</v>
      </c>
      <c r="B47" s="8" t="s">
        <v>195</v>
      </c>
      <c r="C47" s="51">
        <v>2560</v>
      </c>
      <c r="D47" s="10" t="s">
        <v>257</v>
      </c>
      <c r="E47" s="7">
        <v>32</v>
      </c>
      <c r="F47" s="9">
        <v>360.39</v>
      </c>
      <c r="G47" s="9">
        <f t="shared" si="2"/>
        <v>11532.48</v>
      </c>
      <c r="H47" s="158" t="s">
        <v>254</v>
      </c>
      <c r="I47" s="158"/>
      <c r="J47" s="36">
        <v>20</v>
      </c>
      <c r="M47" s="56" t="s">
        <v>354</v>
      </c>
    </row>
    <row r="48" spans="1:13" s="2" customFormat="1" ht="30" x14ac:dyDescent="0.25">
      <c r="A48" s="18">
        <v>45</v>
      </c>
      <c r="B48" s="8" t="s">
        <v>159</v>
      </c>
      <c r="C48" s="51">
        <v>15000</v>
      </c>
      <c r="D48" s="10" t="s">
        <v>257</v>
      </c>
      <c r="E48" s="7">
        <v>2</v>
      </c>
      <c r="F48" s="9">
        <v>339.48</v>
      </c>
      <c r="G48" s="9">
        <f t="shared" si="2"/>
        <v>678.96</v>
      </c>
      <c r="H48" s="158" t="s">
        <v>254</v>
      </c>
      <c r="I48" s="158"/>
      <c r="J48" s="36"/>
      <c r="M48" s="56" t="s">
        <v>354</v>
      </c>
    </row>
    <row r="49" spans="1:13" s="2" customFormat="1" ht="30" x14ac:dyDescent="0.25">
      <c r="A49" s="18">
        <v>46</v>
      </c>
      <c r="B49" s="8" t="s">
        <v>160</v>
      </c>
      <c r="C49" s="7">
        <v>12200</v>
      </c>
      <c r="D49" s="10" t="s">
        <v>257</v>
      </c>
      <c r="E49" s="7">
        <v>2</v>
      </c>
      <c r="F49" s="9">
        <v>639.6</v>
      </c>
      <c r="G49" s="9">
        <f t="shared" si="2"/>
        <v>1279.2</v>
      </c>
      <c r="H49" s="158" t="s">
        <v>254</v>
      </c>
      <c r="I49" s="158"/>
      <c r="J49" s="36"/>
      <c r="M49" s="56" t="s">
        <v>354</v>
      </c>
    </row>
    <row r="50" spans="1:13" s="2" customFormat="1" ht="30" x14ac:dyDescent="0.25">
      <c r="A50" s="18">
        <v>47</v>
      </c>
      <c r="B50" s="8" t="s">
        <v>161</v>
      </c>
      <c r="C50" s="7">
        <v>12200</v>
      </c>
      <c r="D50" s="10" t="s">
        <v>257</v>
      </c>
      <c r="E50" s="7">
        <v>2</v>
      </c>
      <c r="F50" s="9">
        <v>639.6</v>
      </c>
      <c r="G50" s="9">
        <f t="shared" si="2"/>
        <v>1279.2</v>
      </c>
      <c r="H50" s="158" t="s">
        <v>254</v>
      </c>
      <c r="I50" s="158"/>
      <c r="J50" s="36"/>
      <c r="M50" s="56" t="s">
        <v>354</v>
      </c>
    </row>
    <row r="51" spans="1:13" s="2" customFormat="1" ht="30" x14ac:dyDescent="0.25">
      <c r="A51" s="18">
        <v>48</v>
      </c>
      <c r="B51" s="8" t="s">
        <v>162</v>
      </c>
      <c r="C51" s="7">
        <v>12200</v>
      </c>
      <c r="D51" s="10" t="s">
        <v>257</v>
      </c>
      <c r="E51" s="7">
        <v>2</v>
      </c>
      <c r="F51" s="9">
        <v>639.6</v>
      </c>
      <c r="G51" s="9">
        <f t="shared" si="2"/>
        <v>1279.2</v>
      </c>
      <c r="H51" s="158" t="s">
        <v>254</v>
      </c>
      <c r="I51" s="158"/>
      <c r="J51" s="36"/>
      <c r="M51" s="56" t="s">
        <v>354</v>
      </c>
    </row>
    <row r="52" spans="1:13" s="2" customFormat="1" ht="45" x14ac:dyDescent="0.25">
      <c r="A52" s="18">
        <v>49</v>
      </c>
      <c r="B52" s="8" t="s">
        <v>150</v>
      </c>
      <c r="C52" s="7">
        <v>32200</v>
      </c>
      <c r="D52" s="10" t="s">
        <v>257</v>
      </c>
      <c r="E52" s="7">
        <v>2</v>
      </c>
      <c r="F52" s="9">
        <v>528.9</v>
      </c>
      <c r="G52" s="9">
        <f t="shared" si="2"/>
        <v>1057.8</v>
      </c>
      <c r="H52" s="158" t="s">
        <v>254</v>
      </c>
      <c r="I52" s="158"/>
      <c r="J52" s="36"/>
      <c r="M52" s="56" t="s">
        <v>354</v>
      </c>
    </row>
    <row r="53" spans="1:13" s="2" customFormat="1" ht="45" x14ac:dyDescent="0.25">
      <c r="A53" s="18">
        <v>50</v>
      </c>
      <c r="B53" s="8" t="s">
        <v>151</v>
      </c>
      <c r="C53" s="7">
        <v>28000</v>
      </c>
      <c r="D53" s="10" t="s">
        <v>257</v>
      </c>
      <c r="E53" s="7">
        <v>2</v>
      </c>
      <c r="F53" s="9">
        <v>1070.0999999999999</v>
      </c>
      <c r="G53" s="9">
        <f t="shared" si="2"/>
        <v>2140.1999999999998</v>
      </c>
      <c r="H53" s="158" t="s">
        <v>254</v>
      </c>
      <c r="I53" s="158"/>
      <c r="J53" s="37"/>
      <c r="M53" s="56" t="s">
        <v>354</v>
      </c>
    </row>
    <row r="54" spans="1:13" s="2" customFormat="1" ht="45" x14ac:dyDescent="0.25">
      <c r="A54" s="18">
        <v>51</v>
      </c>
      <c r="B54" s="8" t="s">
        <v>152</v>
      </c>
      <c r="C54" s="7">
        <v>28000</v>
      </c>
      <c r="D54" s="10" t="s">
        <v>257</v>
      </c>
      <c r="E54" s="7">
        <v>2</v>
      </c>
      <c r="F54" s="9">
        <v>1070.0999999999999</v>
      </c>
      <c r="G54" s="9">
        <f t="shared" si="2"/>
        <v>2140.1999999999998</v>
      </c>
      <c r="H54" s="158" t="s">
        <v>254</v>
      </c>
      <c r="I54" s="158"/>
      <c r="J54" s="36"/>
      <c r="M54" s="56" t="s">
        <v>354</v>
      </c>
    </row>
    <row r="55" spans="1:13" s="2" customFormat="1" ht="45" x14ac:dyDescent="0.25">
      <c r="A55" s="18">
        <v>52</v>
      </c>
      <c r="B55" s="8" t="s">
        <v>153</v>
      </c>
      <c r="C55" s="7">
        <v>28000</v>
      </c>
      <c r="D55" s="10" t="s">
        <v>257</v>
      </c>
      <c r="E55" s="7">
        <v>2</v>
      </c>
      <c r="F55" s="9">
        <v>1070.0999999999999</v>
      </c>
      <c r="G55" s="9">
        <f t="shared" si="2"/>
        <v>2140.1999999999998</v>
      </c>
      <c r="H55" s="158" t="s">
        <v>254</v>
      </c>
      <c r="I55" s="158"/>
      <c r="J55" s="36"/>
      <c r="M55" s="56" t="s">
        <v>354</v>
      </c>
    </row>
    <row r="56" spans="1:13" s="2" customFormat="1" ht="30" x14ac:dyDescent="0.25">
      <c r="A56" s="18">
        <v>53</v>
      </c>
      <c r="B56" s="8" t="s">
        <v>154</v>
      </c>
      <c r="C56" s="7">
        <v>50000</v>
      </c>
      <c r="D56" s="10" t="s">
        <v>257</v>
      </c>
      <c r="E56" s="7">
        <v>2</v>
      </c>
      <c r="F56" s="9">
        <v>767.52</v>
      </c>
      <c r="G56" s="9">
        <f t="shared" si="2"/>
        <v>1535.04</v>
      </c>
      <c r="H56" s="158" t="s">
        <v>254</v>
      </c>
      <c r="I56" s="158"/>
      <c r="J56" s="36"/>
      <c r="M56" s="56" t="s">
        <v>354</v>
      </c>
    </row>
    <row r="57" spans="1:13" s="2" customFormat="1" ht="30" x14ac:dyDescent="0.25">
      <c r="A57" s="18">
        <v>54</v>
      </c>
      <c r="B57" s="8" t="s">
        <v>136</v>
      </c>
      <c r="C57" s="7">
        <v>5000</v>
      </c>
      <c r="D57" s="10" t="s">
        <v>257</v>
      </c>
      <c r="E57" s="7">
        <v>2</v>
      </c>
      <c r="F57" s="9">
        <v>533.81999999999994</v>
      </c>
      <c r="G57" s="9">
        <f t="shared" si="2"/>
        <v>1067.6399999999999</v>
      </c>
      <c r="H57" s="158" t="s">
        <v>254</v>
      </c>
      <c r="I57" s="158"/>
      <c r="J57" s="36">
        <v>0</v>
      </c>
      <c r="M57" s="56" t="s">
        <v>354</v>
      </c>
    </row>
    <row r="58" spans="1:13" s="2" customFormat="1" ht="45" x14ac:dyDescent="0.25">
      <c r="A58" s="18">
        <v>55</v>
      </c>
      <c r="B58" s="8" t="s">
        <v>115</v>
      </c>
      <c r="C58" s="7">
        <v>600</v>
      </c>
      <c r="D58" s="10" t="s">
        <v>257</v>
      </c>
      <c r="E58" s="7">
        <v>2</v>
      </c>
      <c r="F58" s="9">
        <v>61.5</v>
      </c>
      <c r="G58" s="9">
        <f t="shared" si="2"/>
        <v>123</v>
      </c>
      <c r="H58" s="158" t="s">
        <v>254</v>
      </c>
      <c r="I58" s="158"/>
      <c r="J58" s="36"/>
      <c r="M58" s="54" t="s">
        <v>351</v>
      </c>
    </row>
    <row r="59" spans="1:13" s="2" customFormat="1" ht="45" x14ac:dyDescent="0.25">
      <c r="A59" s="18">
        <v>56</v>
      </c>
      <c r="B59" s="8" t="s">
        <v>116</v>
      </c>
      <c r="C59" s="7">
        <v>300</v>
      </c>
      <c r="D59" s="10" t="s">
        <v>257</v>
      </c>
      <c r="E59" s="7">
        <v>2</v>
      </c>
      <c r="F59" s="9">
        <v>54.12</v>
      </c>
      <c r="G59" s="9">
        <f t="shared" si="2"/>
        <v>108.24</v>
      </c>
      <c r="H59" s="158" t="s">
        <v>254</v>
      </c>
      <c r="I59" s="158"/>
      <c r="J59" s="36"/>
      <c r="M59" s="54" t="s">
        <v>351</v>
      </c>
    </row>
    <row r="60" spans="1:13" ht="30" x14ac:dyDescent="0.25">
      <c r="A60" s="18">
        <v>57</v>
      </c>
      <c r="B60" s="8" t="s">
        <v>44</v>
      </c>
      <c r="C60" s="7">
        <v>27000</v>
      </c>
      <c r="D60" s="19" t="s">
        <v>257</v>
      </c>
      <c r="E60" s="7">
        <v>5</v>
      </c>
      <c r="F60" s="9">
        <v>103.32</v>
      </c>
      <c r="G60" s="9">
        <f t="shared" si="1"/>
        <v>516.59999999999991</v>
      </c>
      <c r="H60" s="158" t="s">
        <v>254</v>
      </c>
      <c r="I60" s="158"/>
      <c r="J60" s="6">
        <v>0</v>
      </c>
      <c r="M60" s="56" t="s">
        <v>354</v>
      </c>
    </row>
    <row r="61" spans="1:13" ht="45" x14ac:dyDescent="0.25">
      <c r="A61" s="18">
        <v>58</v>
      </c>
      <c r="B61" s="8" t="s">
        <v>45</v>
      </c>
      <c r="C61" s="7">
        <v>25000</v>
      </c>
      <c r="D61" s="19" t="s">
        <v>257</v>
      </c>
      <c r="E61" s="7">
        <v>5</v>
      </c>
      <c r="F61" s="9">
        <v>243.54</v>
      </c>
      <c r="G61" s="9">
        <f t="shared" si="1"/>
        <v>1217.7</v>
      </c>
      <c r="H61" s="158" t="s">
        <v>254</v>
      </c>
      <c r="I61" s="158"/>
      <c r="J61" s="6">
        <v>0</v>
      </c>
      <c r="M61" s="56" t="s">
        <v>354</v>
      </c>
    </row>
    <row r="62" spans="1:13" ht="45" x14ac:dyDescent="0.25">
      <c r="A62" s="18">
        <v>59</v>
      </c>
      <c r="B62" s="8" t="s">
        <v>46</v>
      </c>
      <c r="C62" s="7">
        <v>25000</v>
      </c>
      <c r="D62" s="19" t="s">
        <v>257</v>
      </c>
      <c r="E62" s="7">
        <v>5</v>
      </c>
      <c r="F62" s="9">
        <v>243.54</v>
      </c>
      <c r="G62" s="9">
        <f t="shared" si="1"/>
        <v>1217.7</v>
      </c>
      <c r="H62" s="158" t="s">
        <v>254</v>
      </c>
      <c r="I62" s="158"/>
      <c r="J62" s="6">
        <v>0</v>
      </c>
      <c r="M62" s="56" t="s">
        <v>354</v>
      </c>
    </row>
    <row r="63" spans="1:13" ht="30" x14ac:dyDescent="0.25">
      <c r="A63" s="18">
        <v>60</v>
      </c>
      <c r="B63" s="8" t="s">
        <v>47</v>
      </c>
      <c r="C63" s="7">
        <v>25000</v>
      </c>
      <c r="D63" s="19" t="s">
        <v>257</v>
      </c>
      <c r="E63" s="7">
        <v>5</v>
      </c>
      <c r="F63" s="9">
        <v>243.54</v>
      </c>
      <c r="G63" s="9">
        <f t="shared" si="1"/>
        <v>1217.7</v>
      </c>
      <c r="H63" s="158" t="s">
        <v>254</v>
      </c>
      <c r="I63" s="158"/>
      <c r="J63" s="6">
        <v>0</v>
      </c>
      <c r="M63" s="56" t="s">
        <v>354</v>
      </c>
    </row>
    <row r="64" spans="1:13" ht="30" x14ac:dyDescent="0.25">
      <c r="A64" s="18">
        <v>61</v>
      </c>
      <c r="B64" s="8" t="s">
        <v>48</v>
      </c>
      <c r="C64" s="7">
        <v>17500</v>
      </c>
      <c r="D64" s="19" t="s">
        <v>257</v>
      </c>
      <c r="E64" s="7">
        <v>144</v>
      </c>
      <c r="F64" s="9">
        <v>138.99</v>
      </c>
      <c r="G64" s="9">
        <f t="shared" si="1"/>
        <v>20014.560000000001</v>
      </c>
      <c r="H64" s="158" t="s">
        <v>254</v>
      </c>
      <c r="I64" s="158"/>
      <c r="J64" s="6">
        <v>45</v>
      </c>
      <c r="M64" s="56" t="s">
        <v>354</v>
      </c>
    </row>
    <row r="65" spans="1:13" ht="45" x14ac:dyDescent="0.25">
      <c r="A65" s="18">
        <v>62</v>
      </c>
      <c r="B65" s="8" t="s">
        <v>49</v>
      </c>
      <c r="C65" s="7">
        <v>6000</v>
      </c>
      <c r="D65" s="19" t="s">
        <v>257</v>
      </c>
      <c r="E65" s="7">
        <v>20</v>
      </c>
      <c r="F65" s="9">
        <v>71.34</v>
      </c>
      <c r="G65" s="9">
        <f t="shared" si="1"/>
        <v>1426.8000000000002</v>
      </c>
      <c r="H65" s="158" t="s">
        <v>254</v>
      </c>
      <c r="I65" s="158"/>
      <c r="J65" s="6">
        <v>3</v>
      </c>
      <c r="M65" s="56" t="s">
        <v>354</v>
      </c>
    </row>
    <row r="66" spans="1:13" ht="45" x14ac:dyDescent="0.25">
      <c r="A66" s="18">
        <v>63</v>
      </c>
      <c r="B66" s="8" t="s">
        <v>50</v>
      </c>
      <c r="C66" s="7">
        <v>6000</v>
      </c>
      <c r="D66" s="19" t="s">
        <v>257</v>
      </c>
      <c r="E66" s="7">
        <v>20</v>
      </c>
      <c r="F66" s="9">
        <v>71.34</v>
      </c>
      <c r="G66" s="9">
        <f t="shared" si="1"/>
        <v>1426.8000000000002</v>
      </c>
      <c r="H66" s="158" t="s">
        <v>254</v>
      </c>
      <c r="I66" s="158"/>
      <c r="J66" s="6">
        <v>3</v>
      </c>
      <c r="M66" s="56" t="s">
        <v>354</v>
      </c>
    </row>
    <row r="67" spans="1:13" ht="30" x14ac:dyDescent="0.25">
      <c r="A67" s="18">
        <v>64</v>
      </c>
      <c r="B67" s="8" t="s">
        <v>51</v>
      </c>
      <c r="C67" s="7">
        <v>6000</v>
      </c>
      <c r="D67" s="19" t="s">
        <v>257</v>
      </c>
      <c r="E67" s="7">
        <v>20</v>
      </c>
      <c r="F67" s="9">
        <v>71.34</v>
      </c>
      <c r="G67" s="9">
        <f t="shared" si="1"/>
        <v>1426.8000000000002</v>
      </c>
      <c r="H67" s="158" t="s">
        <v>254</v>
      </c>
      <c r="I67" s="158"/>
      <c r="J67" s="6">
        <v>3</v>
      </c>
      <c r="M67" s="56" t="s">
        <v>354</v>
      </c>
    </row>
    <row r="68" spans="1:13" ht="30" x14ac:dyDescent="0.25">
      <c r="A68" s="18">
        <v>65</v>
      </c>
      <c r="B68" s="8" t="s">
        <v>52</v>
      </c>
      <c r="C68" s="7">
        <v>6000</v>
      </c>
      <c r="D68" s="19" t="s">
        <v>257</v>
      </c>
      <c r="E68" s="7">
        <v>20</v>
      </c>
      <c r="F68" s="9">
        <v>68.88</v>
      </c>
      <c r="G68" s="9">
        <f t="shared" si="1"/>
        <v>1377.6</v>
      </c>
      <c r="H68" s="158" t="s">
        <v>254</v>
      </c>
      <c r="I68" s="158"/>
      <c r="J68" s="6">
        <v>3</v>
      </c>
      <c r="M68" s="56" t="s">
        <v>354</v>
      </c>
    </row>
    <row r="69" spans="1:13" ht="30" x14ac:dyDescent="0.25">
      <c r="A69" s="18">
        <v>66</v>
      </c>
      <c r="B69" s="8" t="s">
        <v>53</v>
      </c>
      <c r="C69" s="7">
        <v>28000</v>
      </c>
      <c r="D69" s="19" t="s">
        <v>257</v>
      </c>
      <c r="E69" s="7">
        <v>10</v>
      </c>
      <c r="F69" s="9">
        <v>123</v>
      </c>
      <c r="G69" s="9">
        <f t="shared" si="1"/>
        <v>1230</v>
      </c>
      <c r="H69" s="158" t="s">
        <v>254</v>
      </c>
      <c r="I69" s="158"/>
      <c r="J69" s="6">
        <v>2</v>
      </c>
      <c r="M69" s="56" t="s">
        <v>354</v>
      </c>
    </row>
    <row r="70" spans="1:13" ht="45" x14ac:dyDescent="0.25">
      <c r="A70" s="18">
        <v>67</v>
      </c>
      <c r="B70" s="8" t="s">
        <v>54</v>
      </c>
      <c r="C70" s="7">
        <v>26000</v>
      </c>
      <c r="D70" s="19" t="s">
        <v>257</v>
      </c>
      <c r="E70" s="7">
        <v>8</v>
      </c>
      <c r="F70" s="9">
        <v>290.27999999999997</v>
      </c>
      <c r="G70" s="9">
        <f t="shared" si="1"/>
        <v>2322.2399999999998</v>
      </c>
      <c r="H70" s="158" t="s">
        <v>254</v>
      </c>
      <c r="I70" s="158"/>
      <c r="J70" s="6">
        <v>0</v>
      </c>
      <c r="M70" s="56" t="s">
        <v>354</v>
      </c>
    </row>
    <row r="71" spans="1:13" ht="30" x14ac:dyDescent="0.25">
      <c r="A71" s="18">
        <v>68</v>
      </c>
      <c r="B71" s="8" t="s">
        <v>55</v>
      </c>
      <c r="C71" s="7">
        <v>26000</v>
      </c>
      <c r="D71" s="19" t="s">
        <v>257</v>
      </c>
      <c r="E71" s="7">
        <v>8</v>
      </c>
      <c r="F71" s="9">
        <v>290.27999999999997</v>
      </c>
      <c r="G71" s="9">
        <f t="shared" si="1"/>
        <v>2322.2399999999998</v>
      </c>
      <c r="H71" s="158" t="s">
        <v>254</v>
      </c>
      <c r="I71" s="158"/>
      <c r="J71" s="6">
        <v>0</v>
      </c>
      <c r="M71" s="56" t="s">
        <v>354</v>
      </c>
    </row>
    <row r="72" spans="1:13" ht="30" x14ac:dyDescent="0.25">
      <c r="A72" s="18">
        <v>69</v>
      </c>
      <c r="B72" s="8" t="s">
        <v>56</v>
      </c>
      <c r="C72" s="7">
        <v>26000</v>
      </c>
      <c r="D72" s="19" t="s">
        <v>257</v>
      </c>
      <c r="E72" s="7">
        <v>8</v>
      </c>
      <c r="F72" s="9">
        <v>290.27999999999997</v>
      </c>
      <c r="G72" s="9">
        <f t="shared" si="1"/>
        <v>2322.2399999999998</v>
      </c>
      <c r="H72" s="158" t="s">
        <v>254</v>
      </c>
      <c r="I72" s="158"/>
      <c r="J72" s="6">
        <v>1</v>
      </c>
      <c r="M72" s="56" t="s">
        <v>354</v>
      </c>
    </row>
    <row r="73" spans="1:13" ht="30" x14ac:dyDescent="0.25">
      <c r="A73" s="18">
        <v>70</v>
      </c>
      <c r="B73" s="8" t="s">
        <v>57</v>
      </c>
      <c r="C73" s="7">
        <v>28800</v>
      </c>
      <c r="D73" s="19" t="s">
        <v>257</v>
      </c>
      <c r="E73" s="7">
        <v>158</v>
      </c>
      <c r="F73" s="9">
        <v>194.34</v>
      </c>
      <c r="G73" s="9">
        <f t="shared" si="1"/>
        <v>30705.72</v>
      </c>
      <c r="H73" s="158" t="s">
        <v>254</v>
      </c>
      <c r="I73" s="158"/>
      <c r="J73" s="6">
        <v>24</v>
      </c>
      <c r="M73" s="56" t="s">
        <v>354</v>
      </c>
    </row>
    <row r="74" spans="1:13" s="2" customFormat="1" ht="30" x14ac:dyDescent="0.25">
      <c r="A74" s="18">
        <v>71</v>
      </c>
      <c r="B74" s="8" t="s">
        <v>163</v>
      </c>
      <c r="C74" s="7">
        <v>13000</v>
      </c>
      <c r="D74" s="10" t="s">
        <v>257</v>
      </c>
      <c r="E74" s="7">
        <v>2</v>
      </c>
      <c r="F74" s="9">
        <v>93.48</v>
      </c>
      <c r="G74" s="9">
        <f t="shared" ref="G74:G89" si="3">F74*E74</f>
        <v>186.96</v>
      </c>
      <c r="H74" s="158" t="s">
        <v>254</v>
      </c>
      <c r="I74" s="158"/>
      <c r="J74" s="36"/>
      <c r="M74" s="56" t="s">
        <v>354</v>
      </c>
    </row>
    <row r="75" spans="1:13" s="2" customFormat="1" ht="30" x14ac:dyDescent="0.25">
      <c r="A75" s="18">
        <v>72</v>
      </c>
      <c r="B75" s="8" t="s">
        <v>164</v>
      </c>
      <c r="C75" s="7">
        <v>9000</v>
      </c>
      <c r="D75" s="10" t="s">
        <v>257</v>
      </c>
      <c r="E75" s="7">
        <v>2</v>
      </c>
      <c r="F75" s="9">
        <v>108.24</v>
      </c>
      <c r="G75" s="9">
        <f t="shared" si="3"/>
        <v>216.48</v>
      </c>
      <c r="H75" s="158" t="s">
        <v>254</v>
      </c>
      <c r="I75" s="158"/>
      <c r="J75" s="36"/>
      <c r="M75" s="56" t="s">
        <v>354</v>
      </c>
    </row>
    <row r="76" spans="1:13" s="2" customFormat="1" ht="30" x14ac:dyDescent="0.25">
      <c r="A76" s="18">
        <v>73</v>
      </c>
      <c r="B76" s="8" t="s">
        <v>165</v>
      </c>
      <c r="C76" s="7">
        <v>9000</v>
      </c>
      <c r="D76" s="10" t="s">
        <v>257</v>
      </c>
      <c r="E76" s="7">
        <v>2</v>
      </c>
      <c r="F76" s="9">
        <v>108.24</v>
      </c>
      <c r="G76" s="9">
        <f t="shared" si="3"/>
        <v>216.48</v>
      </c>
      <c r="H76" s="158" t="s">
        <v>254</v>
      </c>
      <c r="I76" s="158"/>
      <c r="J76" s="36"/>
      <c r="M76" s="56" t="s">
        <v>354</v>
      </c>
    </row>
    <row r="77" spans="1:13" s="2" customFormat="1" ht="30" x14ac:dyDescent="0.25">
      <c r="A77" s="18">
        <v>74</v>
      </c>
      <c r="B77" s="8" t="s">
        <v>166</v>
      </c>
      <c r="C77" s="7">
        <v>9000</v>
      </c>
      <c r="D77" s="10" t="s">
        <v>257</v>
      </c>
      <c r="E77" s="7">
        <v>2</v>
      </c>
      <c r="F77" s="9">
        <v>108.24</v>
      </c>
      <c r="G77" s="9">
        <f t="shared" si="3"/>
        <v>216.48</v>
      </c>
      <c r="H77" s="158" t="s">
        <v>254</v>
      </c>
      <c r="I77" s="158"/>
      <c r="J77" s="36"/>
      <c r="M77" s="56" t="s">
        <v>354</v>
      </c>
    </row>
    <row r="78" spans="1:13" s="2" customFormat="1" ht="30" x14ac:dyDescent="0.25">
      <c r="A78" s="18">
        <v>75</v>
      </c>
      <c r="B78" s="8" t="s">
        <v>155</v>
      </c>
      <c r="C78" s="7">
        <v>13000</v>
      </c>
      <c r="D78" s="10" t="s">
        <v>257</v>
      </c>
      <c r="E78" s="7">
        <v>2</v>
      </c>
      <c r="F78" s="9">
        <v>83.64</v>
      </c>
      <c r="G78" s="9">
        <f t="shared" si="3"/>
        <v>167.28</v>
      </c>
      <c r="H78" s="158" t="s">
        <v>254</v>
      </c>
      <c r="I78" s="158"/>
      <c r="J78" s="36">
        <v>8</v>
      </c>
      <c r="M78" s="56" t="s">
        <v>354</v>
      </c>
    </row>
    <row r="79" spans="1:13" s="2" customFormat="1" ht="30" x14ac:dyDescent="0.25">
      <c r="A79" s="18">
        <v>76</v>
      </c>
      <c r="B79" s="8" t="s">
        <v>156</v>
      </c>
      <c r="C79" s="7">
        <v>9000</v>
      </c>
      <c r="D79" s="10" t="s">
        <v>257</v>
      </c>
      <c r="E79" s="7">
        <v>2</v>
      </c>
      <c r="F79" s="9">
        <v>98.4</v>
      </c>
      <c r="G79" s="9">
        <f t="shared" si="3"/>
        <v>196.8</v>
      </c>
      <c r="H79" s="158" t="s">
        <v>254</v>
      </c>
      <c r="I79" s="158"/>
      <c r="J79" s="36">
        <v>0</v>
      </c>
      <c r="M79" s="56" t="s">
        <v>354</v>
      </c>
    </row>
    <row r="80" spans="1:13" s="2" customFormat="1" ht="30" x14ac:dyDescent="0.25">
      <c r="A80" s="18">
        <v>77</v>
      </c>
      <c r="B80" s="8" t="s">
        <v>157</v>
      </c>
      <c r="C80" s="7">
        <v>9000</v>
      </c>
      <c r="D80" s="10" t="s">
        <v>257</v>
      </c>
      <c r="E80" s="7">
        <v>2</v>
      </c>
      <c r="F80" s="9">
        <v>98.4</v>
      </c>
      <c r="G80" s="9">
        <f t="shared" si="3"/>
        <v>196.8</v>
      </c>
      <c r="H80" s="158" t="s">
        <v>254</v>
      </c>
      <c r="I80" s="158"/>
      <c r="J80" s="36">
        <v>0</v>
      </c>
      <c r="M80" s="56" t="s">
        <v>354</v>
      </c>
    </row>
    <row r="81" spans="1:13" s="2" customFormat="1" ht="30" x14ac:dyDescent="0.25">
      <c r="A81" s="18">
        <v>78</v>
      </c>
      <c r="B81" s="8" t="s">
        <v>158</v>
      </c>
      <c r="C81" s="7">
        <v>9000</v>
      </c>
      <c r="D81" s="10" t="s">
        <v>257</v>
      </c>
      <c r="E81" s="7">
        <v>2</v>
      </c>
      <c r="F81" s="9">
        <v>98.4</v>
      </c>
      <c r="G81" s="9">
        <f t="shared" si="3"/>
        <v>196.8</v>
      </c>
      <c r="H81" s="158" t="s">
        <v>254</v>
      </c>
      <c r="I81" s="158"/>
      <c r="J81" s="36">
        <v>0</v>
      </c>
      <c r="M81" s="56" t="s">
        <v>354</v>
      </c>
    </row>
    <row r="82" spans="1:13" s="2" customFormat="1" ht="30" x14ac:dyDescent="0.25">
      <c r="A82" s="18">
        <v>79</v>
      </c>
      <c r="B82" s="8" t="s">
        <v>145</v>
      </c>
      <c r="C82" s="7">
        <v>27000</v>
      </c>
      <c r="D82" s="10" t="s">
        <v>257</v>
      </c>
      <c r="E82" s="7">
        <v>2</v>
      </c>
      <c r="F82" s="9">
        <v>118.08</v>
      </c>
      <c r="G82" s="9">
        <f t="shared" si="3"/>
        <v>236.16</v>
      </c>
      <c r="H82" s="158" t="s">
        <v>254</v>
      </c>
      <c r="I82" s="158"/>
      <c r="J82" s="36"/>
      <c r="M82" s="56" t="s">
        <v>354</v>
      </c>
    </row>
    <row r="83" spans="1:13" s="2" customFormat="1" ht="30" x14ac:dyDescent="0.25">
      <c r="A83" s="18">
        <v>80</v>
      </c>
      <c r="B83" s="8" t="s">
        <v>146</v>
      </c>
      <c r="C83" s="7">
        <v>26000</v>
      </c>
      <c r="D83" s="10" t="s">
        <v>257</v>
      </c>
      <c r="E83" s="7">
        <v>2</v>
      </c>
      <c r="F83" s="9">
        <v>290.27999999999997</v>
      </c>
      <c r="G83" s="9">
        <f t="shared" si="3"/>
        <v>580.55999999999995</v>
      </c>
      <c r="H83" s="158" t="s">
        <v>254</v>
      </c>
      <c r="I83" s="158"/>
      <c r="J83" s="36"/>
      <c r="M83" s="56" t="s">
        <v>354</v>
      </c>
    </row>
    <row r="84" spans="1:13" s="2" customFormat="1" ht="30" x14ac:dyDescent="0.25">
      <c r="A84" s="18">
        <v>81</v>
      </c>
      <c r="B84" s="8" t="s">
        <v>147</v>
      </c>
      <c r="C84" s="7">
        <v>26000</v>
      </c>
      <c r="D84" s="10" t="s">
        <v>257</v>
      </c>
      <c r="E84" s="7">
        <v>2</v>
      </c>
      <c r="F84" s="9">
        <v>290.27999999999997</v>
      </c>
      <c r="G84" s="9">
        <f t="shared" si="3"/>
        <v>580.55999999999995</v>
      </c>
      <c r="H84" s="158" t="s">
        <v>254</v>
      </c>
      <c r="I84" s="158"/>
      <c r="J84" s="36"/>
      <c r="M84" s="56" t="s">
        <v>354</v>
      </c>
    </row>
    <row r="85" spans="1:13" s="2" customFormat="1" ht="30" x14ac:dyDescent="0.25">
      <c r="A85" s="18">
        <v>82</v>
      </c>
      <c r="B85" s="8" t="s">
        <v>148</v>
      </c>
      <c r="C85" s="7">
        <v>26000</v>
      </c>
      <c r="D85" s="10" t="s">
        <v>257</v>
      </c>
      <c r="E85" s="7">
        <v>2</v>
      </c>
      <c r="F85" s="9">
        <v>290.27999999999997</v>
      </c>
      <c r="G85" s="9">
        <f t="shared" si="3"/>
        <v>580.55999999999995</v>
      </c>
      <c r="H85" s="158" t="s">
        <v>254</v>
      </c>
      <c r="I85" s="158"/>
      <c r="J85" s="36"/>
      <c r="M85" s="56" t="s">
        <v>354</v>
      </c>
    </row>
    <row r="86" spans="1:13" s="2" customFormat="1" ht="30" x14ac:dyDescent="0.25">
      <c r="A86" s="18">
        <v>83</v>
      </c>
      <c r="B86" s="8" t="s">
        <v>137</v>
      </c>
      <c r="C86" s="7">
        <v>28000</v>
      </c>
      <c r="D86" s="10" t="s">
        <v>257</v>
      </c>
      <c r="E86" s="7">
        <v>2</v>
      </c>
      <c r="F86" s="9">
        <v>113.16</v>
      </c>
      <c r="G86" s="9">
        <f t="shared" si="3"/>
        <v>226.32</v>
      </c>
      <c r="H86" s="158" t="s">
        <v>254</v>
      </c>
      <c r="I86" s="158"/>
      <c r="J86" s="36">
        <v>12</v>
      </c>
      <c r="M86" s="56" t="s">
        <v>354</v>
      </c>
    </row>
    <row r="87" spans="1:13" s="2" customFormat="1" ht="30" x14ac:dyDescent="0.25">
      <c r="A87" s="18">
        <v>84</v>
      </c>
      <c r="B87" s="8" t="s">
        <v>138</v>
      </c>
      <c r="C87" s="7">
        <v>28000</v>
      </c>
      <c r="D87" s="10" t="s">
        <v>257</v>
      </c>
      <c r="E87" s="7">
        <v>2</v>
      </c>
      <c r="F87" s="9">
        <v>226.32</v>
      </c>
      <c r="G87" s="9">
        <f t="shared" si="3"/>
        <v>452.64</v>
      </c>
      <c r="H87" s="158" t="s">
        <v>254</v>
      </c>
      <c r="I87" s="158"/>
      <c r="J87" s="36">
        <v>6</v>
      </c>
      <c r="M87" s="56" t="s">
        <v>354</v>
      </c>
    </row>
    <row r="88" spans="1:13" s="2" customFormat="1" ht="30" x14ac:dyDescent="0.25">
      <c r="A88" s="18">
        <v>85</v>
      </c>
      <c r="B88" s="8" t="s">
        <v>139</v>
      </c>
      <c r="C88" s="7">
        <v>28000</v>
      </c>
      <c r="D88" s="10" t="s">
        <v>257</v>
      </c>
      <c r="E88" s="7">
        <v>2</v>
      </c>
      <c r="F88" s="9">
        <v>226.32</v>
      </c>
      <c r="G88" s="9">
        <f t="shared" si="3"/>
        <v>452.64</v>
      </c>
      <c r="H88" s="158" t="s">
        <v>254</v>
      </c>
      <c r="I88" s="158"/>
      <c r="J88" s="36">
        <v>6</v>
      </c>
      <c r="M88" s="56" t="s">
        <v>354</v>
      </c>
    </row>
    <row r="89" spans="1:13" s="2" customFormat="1" ht="30" x14ac:dyDescent="0.25">
      <c r="A89" s="18">
        <v>86</v>
      </c>
      <c r="B89" s="8" t="s">
        <v>140</v>
      </c>
      <c r="C89" s="7">
        <v>28000</v>
      </c>
      <c r="D89" s="10" t="s">
        <v>257</v>
      </c>
      <c r="E89" s="7">
        <v>2</v>
      </c>
      <c r="F89" s="9">
        <v>226.32</v>
      </c>
      <c r="G89" s="9">
        <f t="shared" si="3"/>
        <v>452.64</v>
      </c>
      <c r="H89" s="158" t="s">
        <v>254</v>
      </c>
      <c r="I89" s="158"/>
      <c r="J89" s="36">
        <v>6</v>
      </c>
      <c r="M89" s="56" t="s">
        <v>354</v>
      </c>
    </row>
    <row r="90" spans="1:13" ht="30" x14ac:dyDescent="0.25">
      <c r="A90" s="18">
        <v>87</v>
      </c>
      <c r="B90" s="8" t="s">
        <v>58</v>
      </c>
      <c r="C90" s="7">
        <v>3500</v>
      </c>
      <c r="D90" s="19" t="s">
        <v>257</v>
      </c>
      <c r="E90" s="7">
        <v>20</v>
      </c>
      <c r="F90" s="9">
        <v>306.27</v>
      </c>
      <c r="G90" s="9">
        <f t="shared" si="1"/>
        <v>6125.4</v>
      </c>
      <c r="H90" s="158" t="s">
        <v>254</v>
      </c>
      <c r="I90" s="158"/>
      <c r="J90" s="6">
        <v>0</v>
      </c>
      <c r="M90" s="54" t="s">
        <v>351</v>
      </c>
    </row>
    <row r="91" spans="1:13" ht="30" x14ac:dyDescent="0.25">
      <c r="A91" s="44">
        <v>88</v>
      </c>
      <c r="B91" s="45" t="s">
        <v>59</v>
      </c>
      <c r="C91" s="46">
        <v>5000</v>
      </c>
      <c r="D91" s="47" t="s">
        <v>257</v>
      </c>
      <c r="E91" s="46">
        <v>28</v>
      </c>
      <c r="F91" s="48">
        <v>421.89</v>
      </c>
      <c r="G91" s="48">
        <f t="shared" si="1"/>
        <v>11812.92</v>
      </c>
      <c r="H91" s="159" t="s">
        <v>254</v>
      </c>
      <c r="I91" s="159"/>
      <c r="J91" s="6">
        <v>0</v>
      </c>
      <c r="M91" s="56" t="s">
        <v>355</v>
      </c>
    </row>
    <row r="92" spans="1:13" ht="30" x14ac:dyDescent="0.25">
      <c r="A92" s="18">
        <v>89</v>
      </c>
      <c r="B92" s="8" t="s">
        <v>60</v>
      </c>
      <c r="C92" s="7">
        <v>12000</v>
      </c>
      <c r="D92" s="19" t="s">
        <v>257</v>
      </c>
      <c r="E92" s="7">
        <v>5</v>
      </c>
      <c r="F92" s="9">
        <v>532.59</v>
      </c>
      <c r="G92" s="9">
        <f t="shared" si="1"/>
        <v>2662.9500000000003</v>
      </c>
      <c r="H92" s="158" t="s">
        <v>254</v>
      </c>
      <c r="I92" s="158"/>
      <c r="J92" s="6">
        <v>0</v>
      </c>
      <c r="M92" s="56" t="s">
        <v>354</v>
      </c>
    </row>
    <row r="93" spans="1:13" ht="30" x14ac:dyDescent="0.25">
      <c r="A93" s="18">
        <v>90</v>
      </c>
      <c r="B93" s="8" t="s">
        <v>61</v>
      </c>
      <c r="C93" s="7">
        <v>10000</v>
      </c>
      <c r="D93" s="19" t="s">
        <v>257</v>
      </c>
      <c r="E93" s="7">
        <v>2</v>
      </c>
      <c r="F93" s="9">
        <v>694.95</v>
      </c>
      <c r="G93" s="9">
        <f t="shared" si="1"/>
        <v>1389.9</v>
      </c>
      <c r="H93" s="158" t="s">
        <v>254</v>
      </c>
      <c r="I93" s="158"/>
      <c r="J93" s="6">
        <v>0</v>
      </c>
      <c r="M93" s="56" t="s">
        <v>354</v>
      </c>
    </row>
    <row r="94" spans="1:13" ht="30" x14ac:dyDescent="0.25">
      <c r="A94" s="18">
        <v>91</v>
      </c>
      <c r="B94" s="8" t="s">
        <v>62</v>
      </c>
      <c r="C94" s="7">
        <v>10000</v>
      </c>
      <c r="D94" s="19" t="s">
        <v>257</v>
      </c>
      <c r="E94" s="7">
        <v>4</v>
      </c>
      <c r="F94" s="9">
        <v>694.95</v>
      </c>
      <c r="G94" s="9">
        <f t="shared" si="1"/>
        <v>2779.8</v>
      </c>
      <c r="H94" s="158" t="s">
        <v>254</v>
      </c>
      <c r="I94" s="158"/>
      <c r="J94" s="6">
        <v>0</v>
      </c>
      <c r="M94" s="56" t="s">
        <v>354</v>
      </c>
    </row>
    <row r="95" spans="1:13" ht="30" x14ac:dyDescent="0.25">
      <c r="A95" s="18">
        <v>92</v>
      </c>
      <c r="B95" s="8" t="s">
        <v>63</v>
      </c>
      <c r="C95" s="7">
        <v>10000</v>
      </c>
      <c r="D95" s="19" t="s">
        <v>257</v>
      </c>
      <c r="E95" s="7">
        <v>4</v>
      </c>
      <c r="F95" s="9">
        <v>694.95</v>
      </c>
      <c r="G95" s="9">
        <f t="shared" si="1"/>
        <v>2779.8</v>
      </c>
      <c r="H95" s="158" t="s">
        <v>254</v>
      </c>
      <c r="I95" s="158"/>
      <c r="J95" s="6">
        <v>0</v>
      </c>
      <c r="M95" s="56" t="s">
        <v>354</v>
      </c>
    </row>
    <row r="96" spans="1:13" s="2" customFormat="1" ht="30" x14ac:dyDescent="0.25">
      <c r="A96" s="18">
        <v>93</v>
      </c>
      <c r="B96" s="8" t="s">
        <v>260</v>
      </c>
      <c r="C96" s="7">
        <v>6000</v>
      </c>
      <c r="D96" s="10" t="s">
        <v>257</v>
      </c>
      <c r="E96" s="7">
        <v>80</v>
      </c>
      <c r="F96" s="9">
        <v>608.85</v>
      </c>
      <c r="G96" s="9">
        <f t="shared" ref="G96:G110" si="4">F96*E96</f>
        <v>48708</v>
      </c>
      <c r="H96" s="158" t="s">
        <v>254</v>
      </c>
      <c r="I96" s="158"/>
      <c r="J96" s="36">
        <v>36</v>
      </c>
      <c r="M96" s="56" t="s">
        <v>354</v>
      </c>
    </row>
    <row r="97" spans="1:13" s="2" customFormat="1" ht="30" x14ac:dyDescent="0.25">
      <c r="A97" s="18">
        <v>94</v>
      </c>
      <c r="B97" s="8" t="s">
        <v>261</v>
      </c>
      <c r="C97" s="7">
        <v>3500</v>
      </c>
      <c r="D97" s="10" t="s">
        <v>257</v>
      </c>
      <c r="E97" s="7">
        <v>40</v>
      </c>
      <c r="F97" s="9">
        <v>536.28</v>
      </c>
      <c r="G97" s="9">
        <f t="shared" si="4"/>
        <v>21451.199999999997</v>
      </c>
      <c r="H97" s="158" t="s">
        <v>254</v>
      </c>
      <c r="I97" s="158"/>
      <c r="J97" s="36">
        <v>12</v>
      </c>
      <c r="M97" s="56" t="s">
        <v>354</v>
      </c>
    </row>
    <row r="98" spans="1:13" s="2" customFormat="1" ht="30" x14ac:dyDescent="0.25">
      <c r="A98" s="18">
        <v>95</v>
      </c>
      <c r="B98" s="8" t="s">
        <v>262</v>
      </c>
      <c r="C98" s="7">
        <v>3500</v>
      </c>
      <c r="D98" s="10" t="s">
        <v>257</v>
      </c>
      <c r="E98" s="7">
        <v>40</v>
      </c>
      <c r="F98" s="9">
        <v>536.28</v>
      </c>
      <c r="G98" s="9">
        <f t="shared" si="4"/>
        <v>21451.199999999997</v>
      </c>
      <c r="H98" s="158" t="s">
        <v>254</v>
      </c>
      <c r="I98" s="158"/>
      <c r="J98" s="36">
        <v>24</v>
      </c>
      <c r="M98" s="56" t="s">
        <v>354</v>
      </c>
    </row>
    <row r="99" spans="1:13" s="2" customFormat="1" ht="30" x14ac:dyDescent="0.25">
      <c r="A99" s="18">
        <v>96</v>
      </c>
      <c r="B99" s="8" t="s">
        <v>263</v>
      </c>
      <c r="C99" s="7">
        <v>3500</v>
      </c>
      <c r="D99" s="10" t="s">
        <v>257</v>
      </c>
      <c r="E99" s="7">
        <v>40</v>
      </c>
      <c r="F99" s="9">
        <v>536.28</v>
      </c>
      <c r="G99" s="9">
        <f t="shared" si="4"/>
        <v>21451.199999999997</v>
      </c>
      <c r="H99" s="158" t="s">
        <v>254</v>
      </c>
      <c r="I99" s="158"/>
      <c r="J99" s="36">
        <v>12</v>
      </c>
      <c r="M99" s="56" t="s">
        <v>354</v>
      </c>
    </row>
    <row r="100" spans="1:13" s="2" customFormat="1" ht="30" x14ac:dyDescent="0.25">
      <c r="A100" s="18">
        <v>97</v>
      </c>
      <c r="B100" s="8" t="s">
        <v>193</v>
      </c>
      <c r="C100" s="7">
        <v>8000</v>
      </c>
      <c r="D100" s="10" t="s">
        <v>257</v>
      </c>
      <c r="E100" s="7">
        <v>12</v>
      </c>
      <c r="F100" s="9">
        <v>856.08</v>
      </c>
      <c r="G100" s="9">
        <f t="shared" si="4"/>
        <v>10272.960000000001</v>
      </c>
      <c r="H100" s="158" t="s">
        <v>254</v>
      </c>
      <c r="I100" s="158"/>
      <c r="J100" s="36">
        <v>1</v>
      </c>
      <c r="K100" s="64" t="s">
        <v>384</v>
      </c>
      <c r="M100" s="56" t="s">
        <v>356</v>
      </c>
    </row>
    <row r="101" spans="1:13" s="2" customFormat="1" ht="30" x14ac:dyDescent="0.25">
      <c r="A101" s="18">
        <v>98</v>
      </c>
      <c r="B101" s="8" t="s">
        <v>131</v>
      </c>
      <c r="C101" s="7">
        <v>7000</v>
      </c>
      <c r="D101" s="10" t="s">
        <v>257</v>
      </c>
      <c r="E101" s="7">
        <v>2</v>
      </c>
      <c r="F101" s="9">
        <v>676.5</v>
      </c>
      <c r="G101" s="9">
        <f t="shared" si="4"/>
        <v>1353</v>
      </c>
      <c r="H101" s="158" t="s">
        <v>254</v>
      </c>
      <c r="I101" s="158"/>
      <c r="J101" s="36"/>
      <c r="M101" s="56" t="s">
        <v>356</v>
      </c>
    </row>
    <row r="102" spans="1:13" s="2" customFormat="1" ht="30" x14ac:dyDescent="0.25">
      <c r="A102" s="18">
        <v>99</v>
      </c>
      <c r="B102" s="8" t="s">
        <v>132</v>
      </c>
      <c r="C102" s="7">
        <v>3000</v>
      </c>
      <c r="D102" s="10" t="s">
        <v>257</v>
      </c>
      <c r="E102" s="7">
        <v>2</v>
      </c>
      <c r="F102" s="9">
        <v>480.93</v>
      </c>
      <c r="G102" s="9">
        <f t="shared" si="4"/>
        <v>961.86</v>
      </c>
      <c r="H102" s="158" t="s">
        <v>254</v>
      </c>
      <c r="I102" s="158"/>
      <c r="J102" s="36"/>
      <c r="M102" s="56" t="s">
        <v>356</v>
      </c>
    </row>
    <row r="103" spans="1:13" s="2" customFormat="1" ht="30" x14ac:dyDescent="0.25">
      <c r="A103" s="18">
        <v>100</v>
      </c>
      <c r="B103" s="8" t="s">
        <v>133</v>
      </c>
      <c r="C103" s="7">
        <v>3000</v>
      </c>
      <c r="D103" s="10" t="s">
        <v>257</v>
      </c>
      <c r="E103" s="7">
        <v>2</v>
      </c>
      <c r="F103" s="9">
        <v>485.84999999999997</v>
      </c>
      <c r="G103" s="9">
        <f t="shared" si="4"/>
        <v>971.69999999999993</v>
      </c>
      <c r="H103" s="158" t="s">
        <v>254</v>
      </c>
      <c r="I103" s="158"/>
      <c r="J103" s="36"/>
      <c r="M103" s="56" t="s">
        <v>356</v>
      </c>
    </row>
    <row r="104" spans="1:13" s="2" customFormat="1" ht="30" x14ac:dyDescent="0.25">
      <c r="A104" s="18">
        <v>101</v>
      </c>
      <c r="B104" s="8" t="s">
        <v>196</v>
      </c>
      <c r="C104" s="7">
        <v>3000</v>
      </c>
      <c r="D104" s="10" t="s">
        <v>257</v>
      </c>
      <c r="E104" s="7">
        <v>2</v>
      </c>
      <c r="F104" s="9">
        <v>485.84999999999997</v>
      </c>
      <c r="G104" s="9">
        <f t="shared" si="4"/>
        <v>971.69999999999993</v>
      </c>
      <c r="H104" s="158" t="s">
        <v>254</v>
      </c>
      <c r="I104" s="158"/>
      <c r="J104" s="36"/>
      <c r="M104" s="56" t="s">
        <v>356</v>
      </c>
    </row>
    <row r="105" spans="1:13" s="2" customFormat="1" ht="30" x14ac:dyDescent="0.25">
      <c r="A105" s="18">
        <v>102</v>
      </c>
      <c r="B105" s="8" t="s">
        <v>134</v>
      </c>
      <c r="C105" s="7">
        <v>6000</v>
      </c>
      <c r="D105" s="10" t="s">
        <v>257</v>
      </c>
      <c r="E105" s="7">
        <v>2</v>
      </c>
      <c r="F105" s="9">
        <v>568.26</v>
      </c>
      <c r="G105" s="9">
        <f t="shared" si="4"/>
        <v>1136.52</v>
      </c>
      <c r="H105" s="158" t="s">
        <v>254</v>
      </c>
      <c r="I105" s="158"/>
      <c r="J105" s="36"/>
      <c r="M105" s="56" t="s">
        <v>354</v>
      </c>
    </row>
    <row r="106" spans="1:13" s="2" customFormat="1" ht="30" x14ac:dyDescent="0.25">
      <c r="A106" s="18">
        <v>103</v>
      </c>
      <c r="B106" s="8" t="s">
        <v>192</v>
      </c>
      <c r="C106" s="7">
        <v>7500</v>
      </c>
      <c r="D106" s="10" t="s">
        <v>257</v>
      </c>
      <c r="E106" s="7">
        <v>2</v>
      </c>
      <c r="F106" s="9">
        <v>643.29</v>
      </c>
      <c r="G106" s="9">
        <f t="shared" si="4"/>
        <v>1286.58</v>
      </c>
      <c r="H106" s="158" t="s">
        <v>254</v>
      </c>
      <c r="I106" s="158"/>
      <c r="J106" s="36"/>
      <c r="M106" s="56" t="s">
        <v>354</v>
      </c>
    </row>
    <row r="107" spans="1:13" s="2" customFormat="1" ht="30" x14ac:dyDescent="0.25">
      <c r="A107" s="18">
        <v>104</v>
      </c>
      <c r="B107" s="8" t="s">
        <v>197</v>
      </c>
      <c r="C107" s="7">
        <v>8000</v>
      </c>
      <c r="D107" s="10" t="s">
        <v>257</v>
      </c>
      <c r="E107" s="7">
        <v>12</v>
      </c>
      <c r="F107" s="9">
        <v>995.06999999999994</v>
      </c>
      <c r="G107" s="9">
        <f t="shared" si="4"/>
        <v>11940.84</v>
      </c>
      <c r="H107" s="158" t="s">
        <v>254</v>
      </c>
      <c r="I107" s="158"/>
      <c r="J107" s="36">
        <v>0</v>
      </c>
      <c r="K107" s="64" t="s">
        <v>384</v>
      </c>
      <c r="M107" s="56" t="s">
        <v>356</v>
      </c>
    </row>
    <row r="108" spans="1:13" s="2" customFormat="1" ht="30" x14ac:dyDescent="0.25">
      <c r="A108" s="18">
        <v>105</v>
      </c>
      <c r="B108" s="8" t="s">
        <v>198</v>
      </c>
      <c r="C108" s="7">
        <v>8000</v>
      </c>
      <c r="D108" s="10" t="s">
        <v>257</v>
      </c>
      <c r="E108" s="7">
        <v>12</v>
      </c>
      <c r="F108" s="9">
        <v>995.06999999999994</v>
      </c>
      <c r="G108" s="9">
        <f t="shared" si="4"/>
        <v>11940.84</v>
      </c>
      <c r="H108" s="158" t="s">
        <v>254</v>
      </c>
      <c r="I108" s="158"/>
      <c r="J108" s="36">
        <v>0</v>
      </c>
      <c r="K108" s="64" t="s">
        <v>384</v>
      </c>
      <c r="M108" s="56" t="s">
        <v>356</v>
      </c>
    </row>
    <row r="109" spans="1:13" s="2" customFormat="1" ht="30" x14ac:dyDescent="0.25">
      <c r="A109" s="18">
        <v>106</v>
      </c>
      <c r="B109" s="8" t="s">
        <v>199</v>
      </c>
      <c r="C109" s="7">
        <v>8000</v>
      </c>
      <c r="D109" s="10" t="s">
        <v>257</v>
      </c>
      <c r="E109" s="7">
        <v>12</v>
      </c>
      <c r="F109" s="9">
        <v>995.06999999999994</v>
      </c>
      <c r="G109" s="9">
        <f t="shared" si="4"/>
        <v>11940.84</v>
      </c>
      <c r="H109" s="158" t="s">
        <v>254</v>
      </c>
      <c r="I109" s="158"/>
      <c r="J109" s="36">
        <v>0</v>
      </c>
      <c r="K109" s="64" t="s">
        <v>384</v>
      </c>
      <c r="M109" s="56" t="s">
        <v>356</v>
      </c>
    </row>
    <row r="110" spans="1:13" s="2" customFormat="1" ht="30" x14ac:dyDescent="0.25">
      <c r="A110" s="18">
        <v>107</v>
      </c>
      <c r="B110" s="8" t="s">
        <v>135</v>
      </c>
      <c r="C110" s="7">
        <v>25000</v>
      </c>
      <c r="D110" s="10" t="s">
        <v>257</v>
      </c>
      <c r="E110" s="7">
        <v>12</v>
      </c>
      <c r="F110" s="9">
        <v>1180.8</v>
      </c>
      <c r="G110" s="9">
        <f t="shared" si="4"/>
        <v>14169.599999999999</v>
      </c>
      <c r="H110" s="158" t="s">
        <v>254</v>
      </c>
      <c r="I110" s="158"/>
      <c r="J110" s="36">
        <v>36</v>
      </c>
      <c r="M110" s="56" t="s">
        <v>354</v>
      </c>
    </row>
    <row r="111" spans="1:13" ht="30.75" customHeight="1" x14ac:dyDescent="0.25">
      <c r="A111" s="18">
        <v>108</v>
      </c>
      <c r="B111" s="8" t="s">
        <v>109</v>
      </c>
      <c r="C111" s="7">
        <v>7200</v>
      </c>
      <c r="D111" s="19" t="s">
        <v>257</v>
      </c>
      <c r="E111" s="7">
        <v>252</v>
      </c>
      <c r="F111" s="9">
        <v>339.48</v>
      </c>
      <c r="G111" s="9">
        <f t="shared" si="1"/>
        <v>85548.96</v>
      </c>
      <c r="H111" s="158" t="s">
        <v>254</v>
      </c>
      <c r="I111" s="158"/>
      <c r="J111" s="6">
        <v>84</v>
      </c>
      <c r="M111" s="56" t="s">
        <v>354</v>
      </c>
    </row>
    <row r="112" spans="1:13" ht="30" x14ac:dyDescent="0.25">
      <c r="A112" s="18">
        <v>109</v>
      </c>
      <c r="B112" s="8" t="s">
        <v>64</v>
      </c>
      <c r="C112" s="7">
        <v>10000</v>
      </c>
      <c r="D112" s="19" t="s">
        <v>257</v>
      </c>
      <c r="E112" s="7">
        <v>3</v>
      </c>
      <c r="F112" s="9">
        <v>349.32</v>
      </c>
      <c r="G112" s="9">
        <f t="shared" si="1"/>
        <v>1047.96</v>
      </c>
      <c r="H112" s="158" t="s">
        <v>254</v>
      </c>
      <c r="I112" s="158"/>
      <c r="M112" s="56" t="s">
        <v>354</v>
      </c>
    </row>
    <row r="113" spans="1:13" ht="30" x14ac:dyDescent="0.25">
      <c r="A113" s="18">
        <v>110</v>
      </c>
      <c r="B113" s="8" t="s">
        <v>65</v>
      </c>
      <c r="C113" s="7">
        <v>10000</v>
      </c>
      <c r="D113" s="19" t="s">
        <v>257</v>
      </c>
      <c r="E113" s="7">
        <v>3</v>
      </c>
      <c r="F113" s="9">
        <v>349.32</v>
      </c>
      <c r="G113" s="9">
        <f t="shared" ref="G113:G137" si="5">F113*E113</f>
        <v>1047.96</v>
      </c>
      <c r="H113" s="158" t="s">
        <v>254</v>
      </c>
      <c r="I113" s="158"/>
      <c r="M113" s="56" t="s">
        <v>354</v>
      </c>
    </row>
    <row r="114" spans="1:13" ht="30" x14ac:dyDescent="0.25">
      <c r="A114" s="18">
        <v>111</v>
      </c>
      <c r="B114" s="8" t="s">
        <v>66</v>
      </c>
      <c r="C114" s="7">
        <v>10000</v>
      </c>
      <c r="D114" s="19" t="s">
        <v>257</v>
      </c>
      <c r="E114" s="7">
        <v>3</v>
      </c>
      <c r="F114" s="9">
        <v>349.32</v>
      </c>
      <c r="G114" s="9">
        <f t="shared" si="5"/>
        <v>1047.96</v>
      </c>
      <c r="H114" s="158" t="s">
        <v>254</v>
      </c>
      <c r="I114" s="158"/>
      <c r="M114" s="56" t="s">
        <v>354</v>
      </c>
    </row>
    <row r="115" spans="1:13" ht="30" x14ac:dyDescent="0.25">
      <c r="A115" s="18">
        <v>112</v>
      </c>
      <c r="B115" s="8" t="s">
        <v>67</v>
      </c>
      <c r="C115" s="7">
        <v>12000</v>
      </c>
      <c r="D115" s="19" t="s">
        <v>257</v>
      </c>
      <c r="E115" s="7">
        <v>3</v>
      </c>
      <c r="F115" s="9">
        <v>275.52</v>
      </c>
      <c r="G115" s="9">
        <f t="shared" si="5"/>
        <v>826.56</v>
      </c>
      <c r="H115" s="158" t="s">
        <v>254</v>
      </c>
      <c r="I115" s="158"/>
      <c r="M115" s="56" t="s">
        <v>354</v>
      </c>
    </row>
    <row r="116" spans="1:13" ht="30" x14ac:dyDescent="0.25">
      <c r="A116" s="18">
        <v>113</v>
      </c>
      <c r="B116" s="8" t="s">
        <v>68</v>
      </c>
      <c r="C116" s="7">
        <v>3500</v>
      </c>
      <c r="D116" s="19" t="s">
        <v>257</v>
      </c>
      <c r="E116" s="7">
        <v>5</v>
      </c>
      <c r="F116" s="9">
        <v>131.60999999999999</v>
      </c>
      <c r="G116" s="9">
        <f t="shared" si="5"/>
        <v>658.05</v>
      </c>
      <c r="H116" s="158" t="s">
        <v>254</v>
      </c>
      <c r="I116" s="158"/>
      <c r="J116" s="6">
        <v>0</v>
      </c>
      <c r="M116" s="56" t="s">
        <v>354</v>
      </c>
    </row>
    <row r="117" spans="1:13" ht="30" x14ac:dyDescent="0.25">
      <c r="A117" s="18">
        <v>114</v>
      </c>
      <c r="B117" s="8" t="s">
        <v>69</v>
      </c>
      <c r="C117" s="7">
        <v>2800</v>
      </c>
      <c r="D117" s="19" t="s">
        <v>257</v>
      </c>
      <c r="E117" s="7">
        <v>5</v>
      </c>
      <c r="F117" s="9">
        <v>207.87</v>
      </c>
      <c r="G117" s="9">
        <f t="shared" si="5"/>
        <v>1039.3499999999999</v>
      </c>
      <c r="H117" s="158" t="s">
        <v>254</v>
      </c>
      <c r="I117" s="158"/>
      <c r="J117" s="6">
        <v>0</v>
      </c>
      <c r="M117" s="56" t="s">
        <v>354</v>
      </c>
    </row>
    <row r="118" spans="1:13" ht="30" x14ac:dyDescent="0.25">
      <c r="A118" s="18">
        <v>115</v>
      </c>
      <c r="B118" s="8" t="s">
        <v>70</v>
      </c>
      <c r="C118" s="7">
        <v>2800</v>
      </c>
      <c r="D118" s="19" t="s">
        <v>257</v>
      </c>
      <c r="E118" s="7">
        <v>5</v>
      </c>
      <c r="F118" s="9">
        <v>207.87</v>
      </c>
      <c r="G118" s="9">
        <f t="shared" si="5"/>
        <v>1039.3499999999999</v>
      </c>
      <c r="H118" s="158" t="s">
        <v>254</v>
      </c>
      <c r="I118" s="158"/>
      <c r="J118" s="6">
        <v>0</v>
      </c>
      <c r="M118" s="56" t="s">
        <v>354</v>
      </c>
    </row>
    <row r="119" spans="1:13" ht="30" x14ac:dyDescent="0.25">
      <c r="A119" s="18">
        <v>116</v>
      </c>
      <c r="B119" s="8" t="s">
        <v>71</v>
      </c>
      <c r="C119" s="7">
        <v>2800</v>
      </c>
      <c r="D119" s="19" t="s">
        <v>257</v>
      </c>
      <c r="E119" s="7">
        <v>5</v>
      </c>
      <c r="F119" s="9">
        <v>207.87</v>
      </c>
      <c r="G119" s="9">
        <f t="shared" si="5"/>
        <v>1039.3499999999999</v>
      </c>
      <c r="H119" s="158" t="s">
        <v>254</v>
      </c>
      <c r="I119" s="158"/>
      <c r="J119" s="6">
        <v>0</v>
      </c>
      <c r="M119" s="56" t="s">
        <v>354</v>
      </c>
    </row>
    <row r="120" spans="1:13" ht="30" x14ac:dyDescent="0.25">
      <c r="A120" s="18">
        <v>117</v>
      </c>
      <c r="B120" s="8" t="s">
        <v>72</v>
      </c>
      <c r="C120" s="7">
        <v>7000</v>
      </c>
      <c r="D120" s="19" t="s">
        <v>257</v>
      </c>
      <c r="E120" s="7">
        <v>6</v>
      </c>
      <c r="F120" s="9">
        <v>248.46</v>
      </c>
      <c r="G120" s="9">
        <f t="shared" si="5"/>
        <v>1490.76</v>
      </c>
      <c r="H120" s="158" t="s">
        <v>254</v>
      </c>
      <c r="I120" s="158"/>
      <c r="M120" s="56" t="s">
        <v>354</v>
      </c>
    </row>
    <row r="121" spans="1:13" ht="30" x14ac:dyDescent="0.25">
      <c r="A121" s="18">
        <v>118</v>
      </c>
      <c r="B121" s="8" t="s">
        <v>73</v>
      </c>
      <c r="C121" s="7">
        <v>5000</v>
      </c>
      <c r="D121" s="19" t="s">
        <v>257</v>
      </c>
      <c r="E121" s="7">
        <v>6</v>
      </c>
      <c r="F121" s="9">
        <v>282.89999999999998</v>
      </c>
      <c r="G121" s="9">
        <f t="shared" si="5"/>
        <v>1697.3999999999999</v>
      </c>
      <c r="H121" s="158" t="s">
        <v>254</v>
      </c>
      <c r="I121" s="158"/>
      <c r="M121" s="56" t="s">
        <v>354</v>
      </c>
    </row>
    <row r="122" spans="1:13" ht="30" x14ac:dyDescent="0.25">
      <c r="A122" s="18">
        <v>119</v>
      </c>
      <c r="B122" s="8" t="s">
        <v>74</v>
      </c>
      <c r="C122" s="7">
        <v>5000</v>
      </c>
      <c r="D122" s="19" t="s">
        <v>257</v>
      </c>
      <c r="E122" s="7">
        <v>6</v>
      </c>
      <c r="F122" s="9">
        <v>282.89999999999998</v>
      </c>
      <c r="G122" s="9">
        <f t="shared" si="5"/>
        <v>1697.3999999999999</v>
      </c>
      <c r="H122" s="158" t="s">
        <v>254</v>
      </c>
      <c r="I122" s="158"/>
      <c r="M122" s="56" t="s">
        <v>354</v>
      </c>
    </row>
    <row r="123" spans="1:13" ht="30" x14ac:dyDescent="0.25">
      <c r="A123" s="18">
        <v>120</v>
      </c>
      <c r="B123" s="8" t="s">
        <v>75</v>
      </c>
      <c r="C123" s="7">
        <v>5000</v>
      </c>
      <c r="D123" s="19" t="s">
        <v>257</v>
      </c>
      <c r="E123" s="7">
        <v>6</v>
      </c>
      <c r="F123" s="9">
        <v>282.89999999999998</v>
      </c>
      <c r="G123" s="9">
        <f t="shared" si="5"/>
        <v>1697.3999999999999</v>
      </c>
      <c r="H123" s="158" t="s">
        <v>254</v>
      </c>
      <c r="I123" s="158"/>
      <c r="M123" s="56" t="s">
        <v>354</v>
      </c>
    </row>
    <row r="124" spans="1:13" ht="30" x14ac:dyDescent="0.25">
      <c r="A124" s="18">
        <v>121</v>
      </c>
      <c r="B124" s="8" t="s">
        <v>76</v>
      </c>
      <c r="C124" s="7">
        <v>7200</v>
      </c>
      <c r="D124" s="19" t="s">
        <v>257</v>
      </c>
      <c r="E124" s="7">
        <v>54</v>
      </c>
      <c r="F124" s="9">
        <v>377.61</v>
      </c>
      <c r="G124" s="9">
        <f t="shared" si="5"/>
        <v>20390.940000000002</v>
      </c>
      <c r="H124" s="158" t="s">
        <v>254</v>
      </c>
      <c r="I124" s="158"/>
      <c r="J124" s="6">
        <v>14</v>
      </c>
      <c r="M124" s="56" t="s">
        <v>354</v>
      </c>
    </row>
    <row r="125" spans="1:13" ht="30" x14ac:dyDescent="0.25">
      <c r="A125" s="18">
        <v>122</v>
      </c>
      <c r="B125" s="8" t="s">
        <v>77</v>
      </c>
      <c r="C125" s="7">
        <v>20000</v>
      </c>
      <c r="D125" s="19" t="s">
        <v>257</v>
      </c>
      <c r="E125" s="7">
        <v>4</v>
      </c>
      <c r="F125" s="9">
        <v>234.93</v>
      </c>
      <c r="G125" s="9">
        <f t="shared" si="5"/>
        <v>939.72</v>
      </c>
      <c r="H125" s="158" t="s">
        <v>254</v>
      </c>
      <c r="I125" s="158"/>
      <c r="J125" s="6">
        <v>1</v>
      </c>
      <c r="M125" s="56" t="s">
        <v>354</v>
      </c>
    </row>
    <row r="126" spans="1:13" ht="30" x14ac:dyDescent="0.25">
      <c r="A126" s="18">
        <v>123</v>
      </c>
      <c r="B126" s="8" t="s">
        <v>78</v>
      </c>
      <c r="C126" s="7">
        <v>7200</v>
      </c>
      <c r="D126" s="19" t="s">
        <v>257</v>
      </c>
      <c r="E126" s="7">
        <v>2</v>
      </c>
      <c r="F126" s="9">
        <v>180.81</v>
      </c>
      <c r="G126" s="9">
        <f t="shared" si="5"/>
        <v>361.62</v>
      </c>
      <c r="H126" s="158" t="s">
        <v>254</v>
      </c>
      <c r="I126" s="158"/>
      <c r="M126" s="56" t="s">
        <v>354</v>
      </c>
    </row>
    <row r="127" spans="1:13" ht="30" x14ac:dyDescent="0.25">
      <c r="A127" s="18">
        <v>124</v>
      </c>
      <c r="B127" s="8" t="s">
        <v>79</v>
      </c>
      <c r="C127" s="7">
        <v>35000</v>
      </c>
      <c r="D127" s="19" t="s">
        <v>257</v>
      </c>
      <c r="E127" s="7">
        <v>5</v>
      </c>
      <c r="F127" s="9">
        <v>412.05</v>
      </c>
      <c r="G127" s="9">
        <f t="shared" si="5"/>
        <v>2060.25</v>
      </c>
      <c r="H127" s="158" t="s">
        <v>254</v>
      </c>
      <c r="I127" s="158"/>
      <c r="M127" s="56" t="s">
        <v>354</v>
      </c>
    </row>
    <row r="128" spans="1:13" ht="30" x14ac:dyDescent="0.25">
      <c r="A128" s="18">
        <v>125</v>
      </c>
      <c r="B128" s="8" t="s">
        <v>80</v>
      </c>
      <c r="C128" s="7">
        <v>25000</v>
      </c>
      <c r="D128" s="19" t="s">
        <v>257</v>
      </c>
      <c r="E128" s="7">
        <v>2</v>
      </c>
      <c r="F128" s="9">
        <v>261.99</v>
      </c>
      <c r="G128" s="9">
        <f t="shared" si="5"/>
        <v>523.98</v>
      </c>
      <c r="H128" s="158" t="s">
        <v>254</v>
      </c>
      <c r="I128" s="158"/>
      <c r="J128" s="6">
        <v>0</v>
      </c>
      <c r="M128" s="56" t="s">
        <v>354</v>
      </c>
    </row>
    <row r="129" spans="1:13" ht="30" x14ac:dyDescent="0.25">
      <c r="A129" s="18">
        <v>126</v>
      </c>
      <c r="B129" s="8" t="s">
        <v>81</v>
      </c>
      <c r="C129" s="7">
        <v>15000</v>
      </c>
      <c r="D129" s="19" t="s">
        <v>257</v>
      </c>
      <c r="E129" s="7">
        <v>2</v>
      </c>
      <c r="F129" s="9">
        <v>386.21999999999997</v>
      </c>
      <c r="G129" s="9">
        <f t="shared" si="5"/>
        <v>772.43999999999994</v>
      </c>
      <c r="H129" s="158" t="s">
        <v>254</v>
      </c>
      <c r="I129" s="158"/>
      <c r="J129" s="6">
        <v>0</v>
      </c>
      <c r="M129" s="56" t="s">
        <v>354</v>
      </c>
    </row>
    <row r="130" spans="1:13" ht="30" x14ac:dyDescent="0.25">
      <c r="A130" s="18">
        <v>127</v>
      </c>
      <c r="B130" s="8" t="s">
        <v>82</v>
      </c>
      <c r="C130" s="7">
        <v>15000</v>
      </c>
      <c r="D130" s="19" t="s">
        <v>257</v>
      </c>
      <c r="E130" s="7">
        <v>2</v>
      </c>
      <c r="F130" s="9">
        <v>386.21999999999997</v>
      </c>
      <c r="G130" s="9">
        <f t="shared" si="5"/>
        <v>772.43999999999994</v>
      </c>
      <c r="H130" s="158" t="s">
        <v>254</v>
      </c>
      <c r="I130" s="158"/>
      <c r="J130" s="6">
        <v>0</v>
      </c>
      <c r="M130" s="56" t="s">
        <v>354</v>
      </c>
    </row>
    <row r="131" spans="1:13" ht="30" x14ac:dyDescent="0.25">
      <c r="A131" s="18">
        <v>128</v>
      </c>
      <c r="B131" s="8" t="s">
        <v>83</v>
      </c>
      <c r="C131" s="7">
        <v>15000</v>
      </c>
      <c r="D131" s="19" t="s">
        <v>257</v>
      </c>
      <c r="E131" s="7">
        <v>2</v>
      </c>
      <c r="F131" s="9">
        <v>386.21999999999997</v>
      </c>
      <c r="G131" s="9">
        <f t="shared" si="5"/>
        <v>772.43999999999994</v>
      </c>
      <c r="H131" s="158" t="s">
        <v>254</v>
      </c>
      <c r="I131" s="158"/>
      <c r="J131" s="6">
        <v>0</v>
      </c>
      <c r="M131" s="56" t="s">
        <v>354</v>
      </c>
    </row>
    <row r="132" spans="1:13" ht="30" x14ac:dyDescent="0.25">
      <c r="A132" s="18">
        <v>129</v>
      </c>
      <c r="B132" s="8" t="s">
        <v>84</v>
      </c>
      <c r="C132" s="7">
        <v>7000</v>
      </c>
      <c r="D132" s="19" t="s">
        <v>257</v>
      </c>
      <c r="E132" s="7">
        <v>36</v>
      </c>
      <c r="F132" s="9">
        <v>382.53</v>
      </c>
      <c r="G132" s="9">
        <f t="shared" si="5"/>
        <v>13771.079999999998</v>
      </c>
      <c r="H132" s="158" t="s">
        <v>254</v>
      </c>
      <c r="I132" s="158"/>
      <c r="J132" s="6">
        <v>12</v>
      </c>
      <c r="M132" s="56" t="s">
        <v>354</v>
      </c>
    </row>
    <row r="133" spans="1:13" ht="30" x14ac:dyDescent="0.25">
      <c r="A133" s="18">
        <v>130</v>
      </c>
      <c r="B133" s="8" t="s">
        <v>85</v>
      </c>
      <c r="C133" s="7">
        <v>5000</v>
      </c>
      <c r="D133" s="19" t="s">
        <v>257</v>
      </c>
      <c r="E133" s="7">
        <v>24</v>
      </c>
      <c r="F133" s="9">
        <v>435.42</v>
      </c>
      <c r="G133" s="9">
        <f t="shared" si="5"/>
        <v>10450.08</v>
      </c>
      <c r="H133" s="158" t="s">
        <v>254</v>
      </c>
      <c r="I133" s="158"/>
      <c r="J133" s="6">
        <v>5</v>
      </c>
      <c r="M133" s="56" t="s">
        <v>354</v>
      </c>
    </row>
    <row r="134" spans="1:13" ht="30" x14ac:dyDescent="0.25">
      <c r="A134" s="18">
        <v>131</v>
      </c>
      <c r="B134" s="8" t="s">
        <v>86</v>
      </c>
      <c r="C134" s="7">
        <v>5000</v>
      </c>
      <c r="D134" s="19" t="s">
        <v>257</v>
      </c>
      <c r="E134" s="7">
        <v>20</v>
      </c>
      <c r="F134" s="9">
        <v>435.42</v>
      </c>
      <c r="G134" s="9">
        <f t="shared" si="5"/>
        <v>8708.4</v>
      </c>
      <c r="H134" s="158" t="s">
        <v>254</v>
      </c>
      <c r="I134" s="158"/>
      <c r="J134" s="6">
        <v>3</v>
      </c>
      <c r="M134" s="56" t="s">
        <v>354</v>
      </c>
    </row>
    <row r="135" spans="1:13" ht="30" x14ac:dyDescent="0.25">
      <c r="A135" s="18">
        <v>132</v>
      </c>
      <c r="B135" s="8" t="s">
        <v>87</v>
      </c>
      <c r="C135" s="7">
        <v>5000</v>
      </c>
      <c r="D135" s="19" t="s">
        <v>257</v>
      </c>
      <c r="E135" s="7">
        <v>24</v>
      </c>
      <c r="F135" s="9">
        <v>435.42</v>
      </c>
      <c r="G135" s="9">
        <f t="shared" si="5"/>
        <v>10450.08</v>
      </c>
      <c r="H135" s="158" t="s">
        <v>254</v>
      </c>
      <c r="I135" s="158"/>
      <c r="J135" s="6">
        <v>5</v>
      </c>
      <c r="M135" s="56" t="s">
        <v>354</v>
      </c>
    </row>
    <row r="136" spans="1:13" ht="30" x14ac:dyDescent="0.25">
      <c r="A136" s="18">
        <v>133</v>
      </c>
      <c r="B136" s="8" t="s">
        <v>88</v>
      </c>
      <c r="C136" s="7">
        <v>25000</v>
      </c>
      <c r="D136" s="19" t="s">
        <v>257</v>
      </c>
      <c r="E136" s="7">
        <v>48</v>
      </c>
      <c r="F136" s="9">
        <v>487.08</v>
      </c>
      <c r="G136" s="9">
        <f t="shared" si="5"/>
        <v>23379.84</v>
      </c>
      <c r="H136" s="158" t="s">
        <v>254</v>
      </c>
      <c r="I136" s="158"/>
      <c r="J136" s="6">
        <v>15</v>
      </c>
      <c r="M136" s="56" t="s">
        <v>354</v>
      </c>
    </row>
    <row r="137" spans="1:13" ht="30" x14ac:dyDescent="0.25">
      <c r="A137" s="18">
        <v>134</v>
      </c>
      <c r="B137" s="8" t="s">
        <v>89</v>
      </c>
      <c r="C137" s="7">
        <v>12500</v>
      </c>
      <c r="D137" s="19" t="s">
        <v>257</v>
      </c>
      <c r="E137" s="7">
        <v>164</v>
      </c>
      <c r="F137" s="9">
        <v>371.46</v>
      </c>
      <c r="G137" s="9">
        <f t="shared" si="5"/>
        <v>60919.439999999995</v>
      </c>
      <c r="H137" s="158" t="s">
        <v>254</v>
      </c>
      <c r="I137" s="158"/>
      <c r="J137" s="6">
        <v>65</v>
      </c>
      <c r="M137" s="56" t="s">
        <v>354</v>
      </c>
    </row>
    <row r="138" spans="1:13" s="2" customFormat="1" ht="30" x14ac:dyDescent="0.25">
      <c r="A138" s="18">
        <v>135</v>
      </c>
      <c r="B138" s="8" t="s">
        <v>121</v>
      </c>
      <c r="C138" s="7">
        <v>30000</v>
      </c>
      <c r="D138" s="10" t="s">
        <v>257</v>
      </c>
      <c r="E138" s="7">
        <v>2</v>
      </c>
      <c r="F138" s="9">
        <v>202.95</v>
      </c>
      <c r="G138" s="9">
        <f t="shared" ref="G138:G151" si="6">F138*E138</f>
        <v>405.9</v>
      </c>
      <c r="H138" s="158" t="s">
        <v>254</v>
      </c>
      <c r="I138" s="158"/>
      <c r="J138" s="36"/>
      <c r="M138" s="56" t="s">
        <v>354</v>
      </c>
    </row>
    <row r="139" spans="1:13" s="2" customFormat="1" ht="30" x14ac:dyDescent="0.25">
      <c r="A139" s="18">
        <v>136</v>
      </c>
      <c r="B139" s="8" t="s">
        <v>122</v>
      </c>
      <c r="C139" s="7">
        <v>20000</v>
      </c>
      <c r="D139" s="10" t="s">
        <v>257</v>
      </c>
      <c r="E139" s="7">
        <v>2</v>
      </c>
      <c r="F139" s="9">
        <v>425.58</v>
      </c>
      <c r="G139" s="9">
        <f t="shared" si="6"/>
        <v>851.16</v>
      </c>
      <c r="H139" s="158" t="s">
        <v>254</v>
      </c>
      <c r="I139" s="158"/>
      <c r="J139" s="36"/>
      <c r="M139" s="56" t="s">
        <v>354</v>
      </c>
    </row>
    <row r="140" spans="1:13" s="2" customFormat="1" ht="30" x14ac:dyDescent="0.25">
      <c r="A140" s="18">
        <v>137</v>
      </c>
      <c r="B140" s="8" t="s">
        <v>123</v>
      </c>
      <c r="C140" s="7">
        <v>20000</v>
      </c>
      <c r="D140" s="10" t="s">
        <v>257</v>
      </c>
      <c r="E140" s="7">
        <v>2</v>
      </c>
      <c r="F140" s="9">
        <v>425.58</v>
      </c>
      <c r="G140" s="9">
        <f t="shared" si="6"/>
        <v>851.16</v>
      </c>
      <c r="H140" s="158" t="s">
        <v>254</v>
      </c>
      <c r="I140" s="158"/>
      <c r="J140" s="36"/>
      <c r="M140" s="56" t="s">
        <v>354</v>
      </c>
    </row>
    <row r="141" spans="1:13" s="2" customFormat="1" ht="30" x14ac:dyDescent="0.25">
      <c r="A141" s="18">
        <v>138</v>
      </c>
      <c r="B141" s="8" t="s">
        <v>124</v>
      </c>
      <c r="C141" s="7">
        <v>20000</v>
      </c>
      <c r="D141" s="10" t="s">
        <v>257</v>
      </c>
      <c r="E141" s="7">
        <v>2</v>
      </c>
      <c r="F141" s="9">
        <v>425.58</v>
      </c>
      <c r="G141" s="9">
        <f t="shared" si="6"/>
        <v>851.16</v>
      </c>
      <c r="H141" s="158" t="s">
        <v>254</v>
      </c>
      <c r="I141" s="158"/>
      <c r="J141" s="36"/>
      <c r="M141" s="56" t="s">
        <v>354</v>
      </c>
    </row>
    <row r="142" spans="1:13" s="2" customFormat="1" ht="30" x14ac:dyDescent="0.25">
      <c r="A142" s="18">
        <v>139</v>
      </c>
      <c r="B142" s="8" t="s">
        <v>125</v>
      </c>
      <c r="C142" s="7">
        <v>20000</v>
      </c>
      <c r="D142" s="10" t="s">
        <v>257</v>
      </c>
      <c r="E142" s="7">
        <v>2</v>
      </c>
      <c r="F142" s="9">
        <v>277.98</v>
      </c>
      <c r="G142" s="9">
        <f t="shared" si="6"/>
        <v>555.96</v>
      </c>
      <c r="H142" s="158" t="s">
        <v>254</v>
      </c>
      <c r="I142" s="158"/>
      <c r="J142" s="36"/>
      <c r="M142" s="56" t="s">
        <v>354</v>
      </c>
    </row>
    <row r="143" spans="1:13" s="2" customFormat="1" ht="30" x14ac:dyDescent="0.25">
      <c r="A143" s="18">
        <v>140</v>
      </c>
      <c r="B143" s="8" t="s">
        <v>117</v>
      </c>
      <c r="C143" s="7">
        <v>12000</v>
      </c>
      <c r="D143" s="10" t="s">
        <v>257</v>
      </c>
      <c r="E143" s="7">
        <v>2</v>
      </c>
      <c r="F143" s="9">
        <v>212.79</v>
      </c>
      <c r="G143" s="9">
        <f t="shared" si="6"/>
        <v>425.58</v>
      </c>
      <c r="H143" s="158" t="s">
        <v>254</v>
      </c>
      <c r="I143" s="158"/>
      <c r="J143" s="36"/>
      <c r="M143" s="56" t="s">
        <v>354</v>
      </c>
    </row>
    <row r="144" spans="1:13" s="2" customFormat="1" ht="30" x14ac:dyDescent="0.25">
      <c r="A144" s="18">
        <v>141</v>
      </c>
      <c r="B144" s="8" t="s">
        <v>118</v>
      </c>
      <c r="C144" s="7">
        <v>6000</v>
      </c>
      <c r="D144" s="10" t="s">
        <v>257</v>
      </c>
      <c r="E144" s="7">
        <v>2</v>
      </c>
      <c r="F144" s="9">
        <v>280.44</v>
      </c>
      <c r="G144" s="9">
        <f t="shared" si="6"/>
        <v>560.88</v>
      </c>
      <c r="H144" s="158" t="s">
        <v>254</v>
      </c>
      <c r="I144" s="158"/>
      <c r="J144" s="36"/>
      <c r="M144" s="56" t="s">
        <v>354</v>
      </c>
    </row>
    <row r="145" spans="1:13" s="2" customFormat="1" ht="30" x14ac:dyDescent="0.25">
      <c r="A145" s="18">
        <v>142</v>
      </c>
      <c r="B145" s="8" t="s">
        <v>119</v>
      </c>
      <c r="C145" s="7">
        <v>6000</v>
      </c>
      <c r="D145" s="10" t="s">
        <v>257</v>
      </c>
      <c r="E145" s="7">
        <v>2</v>
      </c>
      <c r="F145" s="9">
        <v>280.44</v>
      </c>
      <c r="G145" s="9">
        <f t="shared" si="6"/>
        <v>560.88</v>
      </c>
      <c r="H145" s="158" t="s">
        <v>254</v>
      </c>
      <c r="I145" s="158"/>
      <c r="J145" s="36"/>
      <c r="M145" s="56" t="s">
        <v>354</v>
      </c>
    </row>
    <row r="146" spans="1:13" s="2" customFormat="1" ht="30" x14ac:dyDescent="0.25">
      <c r="A146" s="18">
        <v>143</v>
      </c>
      <c r="B146" s="8" t="s">
        <v>120</v>
      </c>
      <c r="C146" s="7">
        <v>6000</v>
      </c>
      <c r="D146" s="10" t="s">
        <v>257</v>
      </c>
      <c r="E146" s="7">
        <v>2</v>
      </c>
      <c r="F146" s="9">
        <v>280.44</v>
      </c>
      <c r="G146" s="9">
        <f t="shared" si="6"/>
        <v>560.88</v>
      </c>
      <c r="H146" s="158" t="s">
        <v>254</v>
      </c>
      <c r="I146" s="158"/>
      <c r="J146" s="36"/>
      <c r="M146" s="56" t="s">
        <v>354</v>
      </c>
    </row>
    <row r="147" spans="1:13" s="2" customFormat="1" ht="30" x14ac:dyDescent="0.25">
      <c r="A147" s="18">
        <v>144</v>
      </c>
      <c r="B147" s="8" t="s">
        <v>110</v>
      </c>
      <c r="C147" s="7">
        <v>25000</v>
      </c>
      <c r="D147" s="10" t="s">
        <v>257</v>
      </c>
      <c r="E147" s="7">
        <v>2</v>
      </c>
      <c r="F147" s="9">
        <v>439.11</v>
      </c>
      <c r="G147" s="9">
        <f t="shared" si="6"/>
        <v>878.22</v>
      </c>
      <c r="H147" s="158" t="s">
        <v>254</v>
      </c>
      <c r="I147" s="158"/>
      <c r="J147" s="36"/>
      <c r="M147" s="54" t="s">
        <v>351</v>
      </c>
    </row>
    <row r="148" spans="1:13" s="2" customFormat="1" ht="30" x14ac:dyDescent="0.25">
      <c r="A148" s="18">
        <v>145</v>
      </c>
      <c r="B148" s="8" t="s">
        <v>111</v>
      </c>
      <c r="C148" s="7">
        <v>17000</v>
      </c>
      <c r="D148" s="10" t="s">
        <v>257</v>
      </c>
      <c r="E148" s="7">
        <v>2</v>
      </c>
      <c r="F148" s="9">
        <v>565.79999999999995</v>
      </c>
      <c r="G148" s="9">
        <f t="shared" si="6"/>
        <v>1131.5999999999999</v>
      </c>
      <c r="H148" s="158" t="s">
        <v>254</v>
      </c>
      <c r="I148" s="158"/>
      <c r="J148" s="36"/>
      <c r="M148" s="54" t="s">
        <v>351</v>
      </c>
    </row>
    <row r="149" spans="1:13" s="2" customFormat="1" ht="30" x14ac:dyDescent="0.25">
      <c r="A149" s="18">
        <v>146</v>
      </c>
      <c r="B149" s="8" t="s">
        <v>112</v>
      </c>
      <c r="C149" s="7">
        <v>13000</v>
      </c>
      <c r="D149" s="10" t="s">
        <v>257</v>
      </c>
      <c r="E149" s="7">
        <v>2</v>
      </c>
      <c r="F149" s="9">
        <v>627.29999999999995</v>
      </c>
      <c r="G149" s="9">
        <f t="shared" si="6"/>
        <v>1254.5999999999999</v>
      </c>
      <c r="H149" s="158" t="s">
        <v>254</v>
      </c>
      <c r="I149" s="158"/>
      <c r="J149" s="36"/>
      <c r="M149" s="54" t="s">
        <v>351</v>
      </c>
    </row>
    <row r="150" spans="1:13" s="2" customFormat="1" ht="30" x14ac:dyDescent="0.25">
      <c r="A150" s="18">
        <v>147</v>
      </c>
      <c r="B150" s="8" t="s">
        <v>113</v>
      </c>
      <c r="C150" s="7">
        <v>13000</v>
      </c>
      <c r="D150" s="10" t="s">
        <v>257</v>
      </c>
      <c r="E150" s="7">
        <v>2</v>
      </c>
      <c r="F150" s="9">
        <v>627.29999999999995</v>
      </c>
      <c r="G150" s="9">
        <f t="shared" si="6"/>
        <v>1254.5999999999999</v>
      </c>
      <c r="H150" s="158" t="s">
        <v>254</v>
      </c>
      <c r="I150" s="158"/>
      <c r="J150" s="36"/>
      <c r="M150" s="54" t="s">
        <v>351</v>
      </c>
    </row>
    <row r="151" spans="1:13" s="2" customFormat="1" ht="30" x14ac:dyDescent="0.25">
      <c r="A151" s="18">
        <v>148</v>
      </c>
      <c r="B151" s="8" t="s">
        <v>114</v>
      </c>
      <c r="C151" s="7">
        <v>13000</v>
      </c>
      <c r="D151" s="10" t="s">
        <v>257</v>
      </c>
      <c r="E151" s="7">
        <v>2</v>
      </c>
      <c r="F151" s="9">
        <v>627.29999999999995</v>
      </c>
      <c r="G151" s="9">
        <f t="shared" si="6"/>
        <v>1254.5999999999999</v>
      </c>
      <c r="H151" s="158" t="s">
        <v>254</v>
      </c>
      <c r="I151" s="158"/>
      <c r="J151" s="36"/>
      <c r="M151" s="54" t="s">
        <v>351</v>
      </c>
    </row>
    <row r="152" spans="1:13" x14ac:dyDescent="0.25">
      <c r="A152" s="18">
        <v>149</v>
      </c>
      <c r="B152" s="8"/>
      <c r="C152" s="7"/>
      <c r="D152" s="19"/>
      <c r="E152" s="7"/>
      <c r="F152" s="9"/>
      <c r="G152" s="9"/>
      <c r="H152" s="158"/>
      <c r="I152" s="158"/>
      <c r="J152" s="2"/>
      <c r="M152" s="56"/>
    </row>
    <row r="153" spans="1:13" ht="30" x14ac:dyDescent="0.25">
      <c r="A153" s="18">
        <v>150</v>
      </c>
      <c r="B153" s="8" t="s">
        <v>91</v>
      </c>
      <c r="C153" s="7">
        <v>3000</v>
      </c>
      <c r="D153" s="19" t="s">
        <v>257</v>
      </c>
      <c r="E153" s="7">
        <v>6</v>
      </c>
      <c r="F153" s="9">
        <v>161.13</v>
      </c>
      <c r="G153" s="9">
        <f t="shared" ref="G153:G166" si="7">F153*E153</f>
        <v>966.78</v>
      </c>
      <c r="H153" s="158" t="s">
        <v>254</v>
      </c>
      <c r="I153" s="158"/>
      <c r="M153" s="54" t="s">
        <v>354</v>
      </c>
    </row>
    <row r="154" spans="1:13" ht="30" x14ac:dyDescent="0.25">
      <c r="A154" s="18">
        <v>151</v>
      </c>
      <c r="B154" s="8" t="s">
        <v>92</v>
      </c>
      <c r="C154" s="7">
        <v>3500</v>
      </c>
      <c r="D154" s="19" t="s">
        <v>257</v>
      </c>
      <c r="E154" s="7">
        <v>6</v>
      </c>
      <c r="F154" s="9">
        <v>191.88</v>
      </c>
      <c r="G154" s="9">
        <f t="shared" si="7"/>
        <v>1151.28</v>
      </c>
      <c r="H154" s="158" t="s">
        <v>254</v>
      </c>
      <c r="I154" s="158"/>
      <c r="M154" s="54" t="s">
        <v>354</v>
      </c>
    </row>
    <row r="155" spans="1:13" ht="30" x14ac:dyDescent="0.25">
      <c r="A155" s="18">
        <v>152</v>
      </c>
      <c r="B155" s="8" t="s">
        <v>93</v>
      </c>
      <c r="C155" s="7">
        <v>3500</v>
      </c>
      <c r="D155" s="19" t="s">
        <v>257</v>
      </c>
      <c r="E155" s="7">
        <v>6</v>
      </c>
      <c r="F155" s="9">
        <v>191.88</v>
      </c>
      <c r="G155" s="9">
        <f t="shared" si="7"/>
        <v>1151.28</v>
      </c>
      <c r="H155" s="158" t="s">
        <v>254</v>
      </c>
      <c r="I155" s="158"/>
      <c r="M155" s="54" t="s">
        <v>354</v>
      </c>
    </row>
    <row r="156" spans="1:13" ht="30" x14ac:dyDescent="0.25">
      <c r="A156" s="18">
        <v>153</v>
      </c>
      <c r="B156" s="8" t="s">
        <v>94</v>
      </c>
      <c r="C156" s="7">
        <v>3500</v>
      </c>
      <c r="D156" s="19" t="s">
        <v>257</v>
      </c>
      <c r="E156" s="7">
        <v>6</v>
      </c>
      <c r="F156" s="9">
        <v>191.88</v>
      </c>
      <c r="G156" s="9">
        <f t="shared" si="7"/>
        <v>1151.28</v>
      </c>
      <c r="H156" s="158" t="s">
        <v>254</v>
      </c>
      <c r="I156" s="158"/>
      <c r="M156" s="54" t="s">
        <v>354</v>
      </c>
    </row>
    <row r="157" spans="1:13" s="2" customFormat="1" x14ac:dyDescent="0.25">
      <c r="A157" s="18">
        <v>154</v>
      </c>
      <c r="B157" s="8" t="s">
        <v>186</v>
      </c>
      <c r="C157" s="7" t="s">
        <v>185</v>
      </c>
      <c r="D157" s="10" t="s">
        <v>257</v>
      </c>
      <c r="E157" s="7">
        <v>4</v>
      </c>
      <c r="F157" s="9">
        <v>62.73</v>
      </c>
      <c r="G157" s="9">
        <f t="shared" si="7"/>
        <v>250.92</v>
      </c>
      <c r="H157" s="158" t="s">
        <v>254</v>
      </c>
      <c r="I157" s="158"/>
      <c r="J157" s="36"/>
      <c r="K157" s="64" t="s">
        <v>385</v>
      </c>
      <c r="M157" s="54" t="s">
        <v>351</v>
      </c>
    </row>
    <row r="158" spans="1:13" s="2" customFormat="1" ht="45" x14ac:dyDescent="0.25">
      <c r="A158" s="18">
        <v>155</v>
      </c>
      <c r="B158" s="8" t="s">
        <v>187</v>
      </c>
      <c r="C158" s="7">
        <v>1100</v>
      </c>
      <c r="D158" s="10" t="s">
        <v>257</v>
      </c>
      <c r="E158" s="7">
        <v>2</v>
      </c>
      <c r="F158" s="9">
        <v>115.62</v>
      </c>
      <c r="G158" s="9">
        <f t="shared" si="7"/>
        <v>231.24</v>
      </c>
      <c r="H158" s="158" t="s">
        <v>254</v>
      </c>
      <c r="I158" s="158"/>
      <c r="J158" s="36"/>
      <c r="M158" s="54" t="s">
        <v>351</v>
      </c>
    </row>
    <row r="159" spans="1:13" s="2" customFormat="1" ht="45" x14ac:dyDescent="0.25">
      <c r="A159" s="18">
        <v>156</v>
      </c>
      <c r="B159" s="8" t="s">
        <v>188</v>
      </c>
      <c r="C159" s="7">
        <v>1100</v>
      </c>
      <c r="D159" s="10" t="s">
        <v>257</v>
      </c>
      <c r="E159" s="7">
        <v>2</v>
      </c>
      <c r="F159" s="9">
        <v>91.02</v>
      </c>
      <c r="G159" s="9">
        <f t="shared" si="7"/>
        <v>182.04</v>
      </c>
      <c r="H159" s="158" t="s">
        <v>254</v>
      </c>
      <c r="I159" s="158"/>
      <c r="J159" s="36"/>
      <c r="M159" s="54" t="s">
        <v>351</v>
      </c>
    </row>
    <row r="160" spans="1:13" s="2" customFormat="1" ht="45" x14ac:dyDescent="0.25">
      <c r="A160" s="18">
        <v>157</v>
      </c>
      <c r="B160" s="8" t="s">
        <v>189</v>
      </c>
      <c r="C160" s="7">
        <v>1100</v>
      </c>
      <c r="D160" s="10" t="s">
        <v>257</v>
      </c>
      <c r="E160" s="7">
        <v>2</v>
      </c>
      <c r="F160" s="9">
        <v>91.02</v>
      </c>
      <c r="G160" s="9">
        <f t="shared" si="7"/>
        <v>182.04</v>
      </c>
      <c r="H160" s="158" t="s">
        <v>254</v>
      </c>
      <c r="I160" s="158"/>
      <c r="J160" s="36"/>
      <c r="M160" s="54" t="s">
        <v>351</v>
      </c>
    </row>
    <row r="161" spans="1:13" s="2" customFormat="1" ht="45" x14ac:dyDescent="0.25">
      <c r="A161" s="18">
        <v>158</v>
      </c>
      <c r="B161" s="8" t="s">
        <v>190</v>
      </c>
      <c r="C161" s="7">
        <v>1100</v>
      </c>
      <c r="D161" s="10" t="s">
        <v>257</v>
      </c>
      <c r="E161" s="7">
        <v>2</v>
      </c>
      <c r="F161" s="9">
        <v>91.02</v>
      </c>
      <c r="G161" s="9">
        <f t="shared" si="7"/>
        <v>182.04</v>
      </c>
      <c r="H161" s="158" t="s">
        <v>254</v>
      </c>
      <c r="I161" s="158"/>
      <c r="J161" s="36"/>
      <c r="M161" s="54" t="s">
        <v>351</v>
      </c>
    </row>
    <row r="162" spans="1:13" ht="30" x14ac:dyDescent="0.25">
      <c r="A162" s="18">
        <v>159</v>
      </c>
      <c r="B162" s="8" t="s">
        <v>95</v>
      </c>
      <c r="C162" s="7">
        <v>10000</v>
      </c>
      <c r="D162" s="19" t="s">
        <v>257</v>
      </c>
      <c r="E162" s="7">
        <v>2</v>
      </c>
      <c r="F162" s="9">
        <v>341.94</v>
      </c>
      <c r="G162" s="9">
        <f t="shared" si="7"/>
        <v>683.88</v>
      </c>
      <c r="H162" s="158" t="s">
        <v>254</v>
      </c>
      <c r="I162" s="158"/>
      <c r="M162" s="54" t="s">
        <v>354</v>
      </c>
    </row>
    <row r="163" spans="1:13" ht="30" x14ac:dyDescent="0.25">
      <c r="A163" s="18">
        <v>160</v>
      </c>
      <c r="B163" s="8" t="s">
        <v>96</v>
      </c>
      <c r="C163" s="7">
        <v>10000</v>
      </c>
      <c r="D163" s="19" t="s">
        <v>257</v>
      </c>
      <c r="E163" s="7">
        <v>2</v>
      </c>
      <c r="F163" s="9">
        <v>741.68999999999994</v>
      </c>
      <c r="G163" s="9">
        <f t="shared" si="7"/>
        <v>1483.3799999999999</v>
      </c>
      <c r="H163" s="158" t="s">
        <v>254</v>
      </c>
      <c r="I163" s="158"/>
      <c r="M163" s="54" t="s">
        <v>354</v>
      </c>
    </row>
    <row r="164" spans="1:13" ht="30" x14ac:dyDescent="0.25">
      <c r="A164" s="18">
        <v>161</v>
      </c>
      <c r="B164" s="8" t="s">
        <v>97</v>
      </c>
      <c r="C164" s="7">
        <v>10000</v>
      </c>
      <c r="D164" s="19" t="s">
        <v>257</v>
      </c>
      <c r="E164" s="7">
        <v>2</v>
      </c>
      <c r="F164" s="9">
        <v>741.68999999999994</v>
      </c>
      <c r="G164" s="9">
        <f t="shared" si="7"/>
        <v>1483.3799999999999</v>
      </c>
      <c r="H164" s="158" t="s">
        <v>254</v>
      </c>
      <c r="I164" s="158"/>
      <c r="M164" s="54" t="s">
        <v>354</v>
      </c>
    </row>
    <row r="165" spans="1:13" ht="30" x14ac:dyDescent="0.25">
      <c r="A165" s="18">
        <v>162</v>
      </c>
      <c r="B165" s="8" t="s">
        <v>98</v>
      </c>
      <c r="C165" s="7">
        <v>10000</v>
      </c>
      <c r="D165" s="19" t="s">
        <v>257</v>
      </c>
      <c r="E165" s="7">
        <v>2</v>
      </c>
      <c r="F165" s="9">
        <v>741.68999999999994</v>
      </c>
      <c r="G165" s="9">
        <f t="shared" si="7"/>
        <v>1483.3799999999999</v>
      </c>
      <c r="H165" s="158" t="s">
        <v>254</v>
      </c>
      <c r="I165" s="158"/>
      <c r="M165" s="54" t="s">
        <v>354</v>
      </c>
    </row>
    <row r="166" spans="1:13" s="2" customFormat="1" ht="30" x14ac:dyDescent="0.25">
      <c r="A166" s="18">
        <v>164</v>
      </c>
      <c r="B166" s="20" t="s">
        <v>172</v>
      </c>
      <c r="C166" s="7">
        <v>3000</v>
      </c>
      <c r="D166" s="62" t="s">
        <v>257</v>
      </c>
      <c r="E166" s="7">
        <v>2</v>
      </c>
      <c r="F166" s="9">
        <v>311.19</v>
      </c>
      <c r="G166" s="9">
        <f t="shared" si="7"/>
        <v>622.38</v>
      </c>
      <c r="H166" s="158" t="s">
        <v>254</v>
      </c>
      <c r="I166" s="158"/>
      <c r="J166" s="36">
        <v>3</v>
      </c>
      <c r="K166" s="64" t="s">
        <v>386</v>
      </c>
      <c r="M166" s="54" t="s">
        <v>388</v>
      </c>
    </row>
    <row r="167" spans="1:13" s="2" customFormat="1" ht="30" x14ac:dyDescent="0.25">
      <c r="A167" s="18">
        <v>170</v>
      </c>
      <c r="B167" s="8" t="s">
        <v>178</v>
      </c>
      <c r="C167" s="7">
        <v>70000</v>
      </c>
      <c r="D167" s="10" t="s">
        <v>257</v>
      </c>
      <c r="E167" s="7">
        <v>10</v>
      </c>
      <c r="F167" s="9">
        <v>576.87</v>
      </c>
      <c r="G167" s="9">
        <f t="shared" ref="G167:G171" si="8">F167*E167</f>
        <v>5768.7</v>
      </c>
      <c r="H167" s="158" t="s">
        <v>254</v>
      </c>
      <c r="I167" s="158"/>
      <c r="J167" s="36">
        <v>5</v>
      </c>
      <c r="K167" s="64" t="s">
        <v>390</v>
      </c>
      <c r="M167" s="54" t="s">
        <v>351</v>
      </c>
    </row>
    <row r="168" spans="1:13" s="2" customFormat="1" ht="30" x14ac:dyDescent="0.25">
      <c r="A168" s="18">
        <v>171</v>
      </c>
      <c r="B168" s="8" t="s">
        <v>179</v>
      </c>
      <c r="C168" s="7">
        <v>70000</v>
      </c>
      <c r="D168" s="10" t="s">
        <v>257</v>
      </c>
      <c r="E168" s="7">
        <v>10</v>
      </c>
      <c r="F168" s="9">
        <v>559.65</v>
      </c>
      <c r="G168" s="9">
        <f t="shared" si="8"/>
        <v>5596.5</v>
      </c>
      <c r="H168" s="158" t="s">
        <v>254</v>
      </c>
      <c r="I168" s="158"/>
      <c r="J168" s="36">
        <v>3</v>
      </c>
      <c r="K168" s="64" t="s">
        <v>390</v>
      </c>
      <c r="M168" s="54" t="s">
        <v>351</v>
      </c>
    </row>
    <row r="169" spans="1:13" s="2" customFormat="1" ht="30" x14ac:dyDescent="0.25">
      <c r="A169" s="18">
        <v>172</v>
      </c>
      <c r="B169" s="8" t="s">
        <v>181</v>
      </c>
      <c r="C169" s="7">
        <v>30000</v>
      </c>
      <c r="D169" s="10" t="s">
        <v>257</v>
      </c>
      <c r="E169" s="7">
        <v>10</v>
      </c>
      <c r="F169" s="9">
        <v>958.17</v>
      </c>
      <c r="G169" s="9">
        <f t="shared" si="8"/>
        <v>9581.6999999999989</v>
      </c>
      <c r="H169" s="158" t="s">
        <v>254</v>
      </c>
      <c r="I169" s="158"/>
      <c r="J169" s="36">
        <v>4</v>
      </c>
      <c r="K169" s="64" t="s">
        <v>390</v>
      </c>
      <c r="M169" s="54" t="s">
        <v>351</v>
      </c>
    </row>
    <row r="170" spans="1:13" s="2" customFormat="1" ht="30" x14ac:dyDescent="0.25">
      <c r="A170" s="18">
        <v>173</v>
      </c>
      <c r="B170" s="8" t="s">
        <v>180</v>
      </c>
      <c r="C170" s="7">
        <v>30000</v>
      </c>
      <c r="D170" s="10" t="s">
        <v>257</v>
      </c>
      <c r="E170" s="7">
        <v>10</v>
      </c>
      <c r="F170" s="9">
        <v>958.17</v>
      </c>
      <c r="G170" s="9">
        <f t="shared" si="8"/>
        <v>9581.6999999999989</v>
      </c>
      <c r="H170" s="158" t="s">
        <v>254</v>
      </c>
      <c r="I170" s="158"/>
      <c r="J170" s="36">
        <v>5</v>
      </c>
      <c r="K170" s="64" t="s">
        <v>390</v>
      </c>
      <c r="M170" s="54" t="s">
        <v>351</v>
      </c>
    </row>
    <row r="171" spans="1:13" s="2" customFormat="1" ht="30" x14ac:dyDescent="0.25">
      <c r="A171" s="18">
        <v>174</v>
      </c>
      <c r="B171" s="8" t="s">
        <v>182</v>
      </c>
      <c r="C171" s="7">
        <v>30000</v>
      </c>
      <c r="D171" s="10" t="s">
        <v>257</v>
      </c>
      <c r="E171" s="7">
        <v>10</v>
      </c>
      <c r="F171" s="9">
        <v>958.17</v>
      </c>
      <c r="G171" s="9">
        <f t="shared" si="8"/>
        <v>9581.6999999999989</v>
      </c>
      <c r="H171" s="158" t="s">
        <v>254</v>
      </c>
      <c r="I171" s="158"/>
      <c r="J171" s="36">
        <v>1</v>
      </c>
      <c r="K171" s="64" t="s">
        <v>390</v>
      </c>
      <c r="M171" s="54" t="s">
        <v>351</v>
      </c>
    </row>
    <row r="172" spans="1:13" s="2" customFormat="1" x14ac:dyDescent="0.25">
      <c r="A172" s="18">
        <v>175</v>
      </c>
      <c r="B172" s="8"/>
      <c r="C172" s="7"/>
      <c r="D172" s="10"/>
      <c r="E172" s="7"/>
      <c r="F172" s="9"/>
      <c r="G172" s="9"/>
      <c r="H172" s="158"/>
      <c r="I172" s="158"/>
      <c r="J172" s="36"/>
      <c r="M172" s="56"/>
    </row>
    <row r="173" spans="1:13" ht="30" x14ac:dyDescent="0.25">
      <c r="A173" s="18">
        <v>176</v>
      </c>
      <c r="B173" s="8" t="s">
        <v>105</v>
      </c>
      <c r="C173" s="7">
        <v>16500</v>
      </c>
      <c r="D173" s="19" t="s">
        <v>257</v>
      </c>
      <c r="E173" s="7">
        <v>20</v>
      </c>
      <c r="F173" s="9">
        <v>286.58999999999997</v>
      </c>
      <c r="G173" s="9">
        <f>F173*E173</f>
        <v>5731.7999999999993</v>
      </c>
      <c r="H173" s="158" t="s">
        <v>254</v>
      </c>
      <c r="I173" s="158"/>
      <c r="J173" s="6">
        <v>12</v>
      </c>
      <c r="M173" s="54" t="s">
        <v>354</v>
      </c>
    </row>
    <row r="174" spans="1:13" ht="30" x14ac:dyDescent="0.25">
      <c r="A174" s="18">
        <v>177</v>
      </c>
      <c r="B174" s="8" t="s">
        <v>106</v>
      </c>
      <c r="C174" s="7">
        <v>23600</v>
      </c>
      <c r="D174" s="19" t="s">
        <v>257</v>
      </c>
      <c r="E174" s="7">
        <v>40</v>
      </c>
      <c r="F174" s="9">
        <v>237.39</v>
      </c>
      <c r="G174" s="9">
        <f>F174*E174</f>
        <v>9495.5999999999985</v>
      </c>
      <c r="H174" s="158" t="s">
        <v>254</v>
      </c>
      <c r="I174" s="158"/>
      <c r="J174" s="6">
        <v>20</v>
      </c>
      <c r="M174" s="54" t="s">
        <v>354</v>
      </c>
    </row>
    <row r="175" spans="1:13" ht="30" x14ac:dyDescent="0.25">
      <c r="A175" s="18">
        <v>178</v>
      </c>
      <c r="B175" s="8" t="s">
        <v>107</v>
      </c>
      <c r="C175" s="7">
        <v>16500</v>
      </c>
      <c r="D175" s="19" t="s">
        <v>257</v>
      </c>
      <c r="E175" s="7">
        <v>20</v>
      </c>
      <c r="F175" s="9">
        <v>286.58999999999997</v>
      </c>
      <c r="G175" s="9">
        <f>F175*E175</f>
        <v>5731.7999999999993</v>
      </c>
      <c r="H175" s="158" t="s">
        <v>254</v>
      </c>
      <c r="I175" s="158"/>
      <c r="J175" s="6">
        <v>14</v>
      </c>
      <c r="M175" s="54" t="s">
        <v>354</v>
      </c>
    </row>
    <row r="176" spans="1:13" ht="30" x14ac:dyDescent="0.25">
      <c r="A176" s="18">
        <v>179</v>
      </c>
      <c r="B176" s="8" t="s">
        <v>108</v>
      </c>
      <c r="C176" s="7">
        <v>16500</v>
      </c>
      <c r="D176" s="19" t="s">
        <v>257</v>
      </c>
      <c r="E176" s="7">
        <v>20</v>
      </c>
      <c r="F176" s="9">
        <v>286.58999999999997</v>
      </c>
      <c r="G176" s="9">
        <f t="shared" ref="G176:G187" si="9">F176*E176</f>
        <v>5731.7999999999993</v>
      </c>
      <c r="H176" s="158" t="s">
        <v>254</v>
      </c>
      <c r="I176" s="158"/>
      <c r="J176" s="6">
        <v>10</v>
      </c>
      <c r="M176" s="54" t="s">
        <v>354</v>
      </c>
    </row>
    <row r="177" spans="1:13" ht="30" x14ac:dyDescent="0.25">
      <c r="A177" s="18">
        <v>180</v>
      </c>
      <c r="B177" s="8" t="s">
        <v>259</v>
      </c>
      <c r="C177" s="7">
        <v>15000</v>
      </c>
      <c r="D177" s="19" t="s">
        <v>257</v>
      </c>
      <c r="E177" s="7">
        <v>90</v>
      </c>
      <c r="F177" s="9">
        <v>237.39</v>
      </c>
      <c r="G177" s="9">
        <f t="shared" si="9"/>
        <v>21365.1</v>
      </c>
      <c r="H177" s="158" t="s">
        <v>254</v>
      </c>
      <c r="I177" s="158"/>
      <c r="J177" s="6">
        <v>48</v>
      </c>
      <c r="M177" s="54" t="s">
        <v>354</v>
      </c>
    </row>
    <row r="178" spans="1:13" s="2" customFormat="1" ht="30" x14ac:dyDescent="0.25">
      <c r="A178" s="18">
        <v>181</v>
      </c>
      <c r="B178" s="40" t="s">
        <v>394</v>
      </c>
      <c r="C178" s="41">
        <v>26000</v>
      </c>
      <c r="D178" s="42" t="s">
        <v>257</v>
      </c>
      <c r="E178" s="41">
        <v>2</v>
      </c>
      <c r="F178" s="43">
        <v>413.28</v>
      </c>
      <c r="G178" s="43">
        <f t="shared" ref="G178:G182" si="10">F178*E178</f>
        <v>826.56</v>
      </c>
      <c r="H178" s="160" t="s">
        <v>254</v>
      </c>
      <c r="I178" s="160"/>
      <c r="J178" s="36">
        <v>0</v>
      </c>
      <c r="K178" s="2" t="s">
        <v>322</v>
      </c>
      <c r="M178" s="54" t="s">
        <v>354</v>
      </c>
    </row>
    <row r="179" spans="1:13" s="2" customFormat="1" ht="30" x14ac:dyDescent="0.25">
      <c r="A179" s="18">
        <v>182</v>
      </c>
      <c r="B179" s="40" t="s">
        <v>395</v>
      </c>
      <c r="C179" s="41">
        <v>15000</v>
      </c>
      <c r="D179" s="42" t="s">
        <v>257</v>
      </c>
      <c r="E179" s="41">
        <v>2</v>
      </c>
      <c r="F179" s="43">
        <v>413.28</v>
      </c>
      <c r="G179" s="43">
        <f t="shared" si="10"/>
        <v>826.56</v>
      </c>
      <c r="H179" s="160" t="s">
        <v>254</v>
      </c>
      <c r="I179" s="160"/>
      <c r="J179" s="36">
        <v>0</v>
      </c>
      <c r="K179" s="2" t="s">
        <v>323</v>
      </c>
      <c r="M179" s="54" t="s">
        <v>354</v>
      </c>
    </row>
    <row r="180" spans="1:13" s="2" customFormat="1" ht="30" x14ac:dyDescent="0.25">
      <c r="A180" s="18">
        <v>183</v>
      </c>
      <c r="B180" s="40" t="s">
        <v>396</v>
      </c>
      <c r="C180" s="41">
        <v>15000</v>
      </c>
      <c r="D180" s="42" t="s">
        <v>257</v>
      </c>
      <c r="E180" s="41">
        <v>2</v>
      </c>
      <c r="F180" s="43">
        <v>413.28</v>
      </c>
      <c r="G180" s="43">
        <f t="shared" si="10"/>
        <v>826.56</v>
      </c>
      <c r="H180" s="160" t="s">
        <v>254</v>
      </c>
      <c r="I180" s="160"/>
      <c r="J180" s="36">
        <v>0</v>
      </c>
      <c r="K180" s="2" t="s">
        <v>324</v>
      </c>
      <c r="M180" s="54" t="s">
        <v>354</v>
      </c>
    </row>
    <row r="181" spans="1:13" s="2" customFormat="1" ht="30" x14ac:dyDescent="0.25">
      <c r="A181" s="18">
        <v>184</v>
      </c>
      <c r="B181" s="40" t="s">
        <v>397</v>
      </c>
      <c r="C181" s="41">
        <v>15000</v>
      </c>
      <c r="D181" s="42" t="s">
        <v>257</v>
      </c>
      <c r="E181" s="41">
        <v>2</v>
      </c>
      <c r="F181" s="43">
        <v>413.28</v>
      </c>
      <c r="G181" s="43">
        <f t="shared" si="10"/>
        <v>826.56</v>
      </c>
      <c r="H181" s="160" t="s">
        <v>254</v>
      </c>
      <c r="I181" s="160"/>
      <c r="J181" s="36">
        <v>0</v>
      </c>
      <c r="K181" s="2" t="s">
        <v>325</v>
      </c>
      <c r="M181" s="54" t="s">
        <v>354</v>
      </c>
    </row>
    <row r="182" spans="1:13" s="2" customFormat="1" ht="30" x14ac:dyDescent="0.25">
      <c r="A182" s="18">
        <v>185</v>
      </c>
      <c r="B182" s="8" t="s">
        <v>126</v>
      </c>
      <c r="C182" s="7">
        <v>88000</v>
      </c>
      <c r="D182" s="10" t="s">
        <v>257</v>
      </c>
      <c r="E182" s="7">
        <v>2</v>
      </c>
      <c r="F182" s="9">
        <v>329.64</v>
      </c>
      <c r="G182" s="9">
        <f t="shared" si="10"/>
        <v>659.28</v>
      </c>
      <c r="H182" s="158" t="s">
        <v>254</v>
      </c>
      <c r="I182" s="158"/>
      <c r="J182" s="36"/>
      <c r="M182" s="54" t="s">
        <v>354</v>
      </c>
    </row>
    <row r="183" spans="1:13" s="2" customFormat="1" ht="30" x14ac:dyDescent="0.25">
      <c r="A183" s="18">
        <v>190</v>
      </c>
      <c r="B183" s="8" t="s">
        <v>141</v>
      </c>
      <c r="C183" s="7">
        <v>18000</v>
      </c>
      <c r="D183" s="10" t="s">
        <v>257</v>
      </c>
      <c r="E183" s="7">
        <v>2</v>
      </c>
      <c r="F183" s="9">
        <v>136.53</v>
      </c>
      <c r="G183" s="9">
        <f t="shared" si="9"/>
        <v>273.06</v>
      </c>
      <c r="H183" s="158" t="s">
        <v>254</v>
      </c>
      <c r="I183" s="158"/>
      <c r="J183" s="36"/>
      <c r="M183" s="54" t="s">
        <v>354</v>
      </c>
    </row>
    <row r="184" spans="1:13" s="2" customFormat="1" ht="30" x14ac:dyDescent="0.25">
      <c r="A184" s="18">
        <v>191</v>
      </c>
      <c r="B184" s="8" t="s">
        <v>142</v>
      </c>
      <c r="C184" s="7">
        <v>10000</v>
      </c>
      <c r="D184" s="10" t="s">
        <v>257</v>
      </c>
      <c r="E184" s="7">
        <v>2</v>
      </c>
      <c r="F184" s="9">
        <v>182.04</v>
      </c>
      <c r="G184" s="9">
        <f t="shared" si="9"/>
        <v>364.08</v>
      </c>
      <c r="H184" s="158" t="s">
        <v>254</v>
      </c>
      <c r="I184" s="158"/>
      <c r="J184" s="36"/>
      <c r="M184" s="54" t="s">
        <v>354</v>
      </c>
    </row>
    <row r="185" spans="1:13" s="2" customFormat="1" ht="30" x14ac:dyDescent="0.25">
      <c r="A185" s="18">
        <v>192</v>
      </c>
      <c r="B185" s="8" t="s">
        <v>143</v>
      </c>
      <c r="C185" s="7">
        <v>10000</v>
      </c>
      <c r="D185" s="10" t="s">
        <v>257</v>
      </c>
      <c r="E185" s="7">
        <v>2</v>
      </c>
      <c r="F185" s="9">
        <v>182.04</v>
      </c>
      <c r="G185" s="9">
        <f t="shared" si="9"/>
        <v>364.08</v>
      </c>
      <c r="H185" s="158" t="s">
        <v>254</v>
      </c>
      <c r="I185" s="158"/>
      <c r="J185" s="36"/>
      <c r="M185" s="54" t="s">
        <v>354</v>
      </c>
    </row>
    <row r="186" spans="1:13" s="2" customFormat="1" ht="30" x14ac:dyDescent="0.25">
      <c r="A186" s="18">
        <v>193</v>
      </c>
      <c r="B186" s="8" t="s">
        <v>144</v>
      </c>
      <c r="C186" s="7">
        <v>10000</v>
      </c>
      <c r="D186" s="10" t="s">
        <v>257</v>
      </c>
      <c r="E186" s="7">
        <v>2</v>
      </c>
      <c r="F186" s="9">
        <v>182.04</v>
      </c>
      <c r="G186" s="9">
        <f t="shared" si="9"/>
        <v>364.08</v>
      </c>
      <c r="H186" s="158" t="s">
        <v>254</v>
      </c>
      <c r="I186" s="158"/>
      <c r="J186" s="36"/>
      <c r="M186" s="54" t="s">
        <v>354</v>
      </c>
    </row>
    <row r="187" spans="1:13" s="2" customFormat="1" ht="30" x14ac:dyDescent="0.25">
      <c r="A187" s="18">
        <v>194</v>
      </c>
      <c r="B187" s="8" t="s">
        <v>149</v>
      </c>
      <c r="C187" s="7">
        <v>40000</v>
      </c>
      <c r="D187" s="10" t="s">
        <v>257</v>
      </c>
      <c r="E187" s="7">
        <v>2</v>
      </c>
      <c r="F187" s="9">
        <v>279.20999999999998</v>
      </c>
      <c r="G187" s="9">
        <f t="shared" si="9"/>
        <v>558.41999999999996</v>
      </c>
      <c r="H187" s="158" t="s">
        <v>254</v>
      </c>
      <c r="I187" s="158"/>
      <c r="J187" s="36"/>
      <c r="M187" s="54" t="s">
        <v>354</v>
      </c>
    </row>
    <row r="188" spans="1:13" s="2" customFormat="1" ht="30" x14ac:dyDescent="0.25">
      <c r="A188" s="18">
        <v>195</v>
      </c>
      <c r="B188" s="8" t="s">
        <v>167</v>
      </c>
      <c r="C188" s="7">
        <v>300</v>
      </c>
      <c r="D188" s="10" t="s">
        <v>257</v>
      </c>
      <c r="E188" s="7">
        <v>10</v>
      </c>
      <c r="F188" s="9">
        <v>439.11</v>
      </c>
      <c r="G188" s="9">
        <f t="shared" ref="G188:G192" si="11">F188*E188</f>
        <v>4391.1000000000004</v>
      </c>
      <c r="H188" s="158" t="s">
        <v>254</v>
      </c>
      <c r="I188" s="158"/>
      <c r="J188" s="36">
        <v>5</v>
      </c>
      <c r="K188" s="64" t="s">
        <v>391</v>
      </c>
      <c r="M188" s="56" t="s">
        <v>356</v>
      </c>
    </row>
    <row r="189" spans="1:13" s="2" customFormat="1" ht="30" x14ac:dyDescent="0.25">
      <c r="A189" s="18">
        <v>196</v>
      </c>
      <c r="B189" s="8" t="s">
        <v>168</v>
      </c>
      <c r="C189" s="7">
        <v>300</v>
      </c>
      <c r="D189" s="10" t="s">
        <v>257</v>
      </c>
      <c r="E189" s="7">
        <v>10</v>
      </c>
      <c r="F189" s="9">
        <v>439.11</v>
      </c>
      <c r="G189" s="9">
        <f t="shared" si="11"/>
        <v>4391.1000000000004</v>
      </c>
      <c r="H189" s="158" t="s">
        <v>254</v>
      </c>
      <c r="I189" s="158"/>
      <c r="J189" s="36">
        <v>3</v>
      </c>
      <c r="K189" s="64" t="s">
        <v>391</v>
      </c>
      <c r="M189" s="56" t="s">
        <v>356</v>
      </c>
    </row>
    <row r="190" spans="1:13" s="2" customFormat="1" ht="30" x14ac:dyDescent="0.25">
      <c r="A190" s="18">
        <v>197</v>
      </c>
      <c r="B190" s="8" t="s">
        <v>169</v>
      </c>
      <c r="C190" s="7">
        <v>300</v>
      </c>
      <c r="D190" s="10" t="s">
        <v>257</v>
      </c>
      <c r="E190" s="7">
        <v>10</v>
      </c>
      <c r="F190" s="9">
        <v>439.11</v>
      </c>
      <c r="G190" s="9">
        <f t="shared" si="11"/>
        <v>4391.1000000000004</v>
      </c>
      <c r="H190" s="158" t="s">
        <v>254</v>
      </c>
      <c r="I190" s="158"/>
      <c r="J190" s="36">
        <v>7</v>
      </c>
      <c r="K190" s="64" t="s">
        <v>391</v>
      </c>
      <c r="M190" s="56" t="s">
        <v>356</v>
      </c>
    </row>
    <row r="191" spans="1:13" s="2" customFormat="1" ht="30" x14ac:dyDescent="0.25">
      <c r="A191" s="18">
        <v>198</v>
      </c>
      <c r="B191" s="8" t="s">
        <v>170</v>
      </c>
      <c r="C191" s="7">
        <v>300</v>
      </c>
      <c r="D191" s="10" t="s">
        <v>257</v>
      </c>
      <c r="E191" s="7">
        <v>10</v>
      </c>
      <c r="F191" s="9">
        <v>439.11</v>
      </c>
      <c r="G191" s="9">
        <f t="shared" si="11"/>
        <v>4391.1000000000004</v>
      </c>
      <c r="H191" s="158" t="s">
        <v>254</v>
      </c>
      <c r="I191" s="158"/>
      <c r="J191" s="36">
        <v>5</v>
      </c>
      <c r="K191" s="64" t="s">
        <v>391</v>
      </c>
      <c r="M191" s="56" t="s">
        <v>356</v>
      </c>
    </row>
    <row r="192" spans="1:13" s="2" customFormat="1" ht="30" x14ac:dyDescent="0.25">
      <c r="A192" s="18">
        <v>199</v>
      </c>
      <c r="B192" s="8" t="s">
        <v>171</v>
      </c>
      <c r="C192" s="7">
        <v>300</v>
      </c>
      <c r="D192" s="10" t="s">
        <v>257</v>
      </c>
      <c r="E192" s="7">
        <v>10</v>
      </c>
      <c r="F192" s="9">
        <v>439.11</v>
      </c>
      <c r="G192" s="9">
        <f t="shared" si="11"/>
        <v>4391.1000000000004</v>
      </c>
      <c r="H192" s="158" t="s">
        <v>254</v>
      </c>
      <c r="I192" s="158"/>
      <c r="J192" s="36">
        <v>5</v>
      </c>
      <c r="K192" s="64" t="s">
        <v>391</v>
      </c>
      <c r="M192" s="56" t="s">
        <v>356</v>
      </c>
    </row>
    <row r="193" spans="1:13" ht="45" x14ac:dyDescent="0.25">
      <c r="A193" s="18">
        <v>203</v>
      </c>
      <c r="B193" s="8" t="s">
        <v>342</v>
      </c>
      <c r="C193" s="7">
        <v>1000</v>
      </c>
      <c r="D193" s="19" t="s">
        <v>257</v>
      </c>
      <c r="E193" s="7">
        <v>100</v>
      </c>
      <c r="F193" s="9">
        <v>4.92</v>
      </c>
      <c r="G193" s="9">
        <f t="shared" ref="G193:G242" si="12">F193*E193</f>
        <v>492</v>
      </c>
      <c r="H193" s="158" t="s">
        <v>254</v>
      </c>
      <c r="I193" s="158"/>
      <c r="J193" s="6">
        <v>120</v>
      </c>
      <c r="M193" s="54" t="s">
        <v>354</v>
      </c>
    </row>
    <row r="194" spans="1:13" ht="60" x14ac:dyDescent="0.25">
      <c r="A194" s="18">
        <v>204</v>
      </c>
      <c r="B194" s="8" t="s">
        <v>341</v>
      </c>
      <c r="C194" s="7">
        <v>1000</v>
      </c>
      <c r="D194" s="19" t="s">
        <v>257</v>
      </c>
      <c r="E194" s="7">
        <v>1392</v>
      </c>
      <c r="F194" s="9">
        <v>15.99</v>
      </c>
      <c r="G194" s="9">
        <f t="shared" si="12"/>
        <v>22258.080000000002</v>
      </c>
      <c r="H194" s="158" t="s">
        <v>254</v>
      </c>
      <c r="I194" s="158"/>
      <c r="J194" s="6">
        <v>800</v>
      </c>
      <c r="M194" s="54" t="s">
        <v>354</v>
      </c>
    </row>
    <row r="195" spans="1:13" x14ac:dyDescent="0.25">
      <c r="A195" s="18">
        <v>205</v>
      </c>
      <c r="B195" s="8" t="s">
        <v>206</v>
      </c>
      <c r="C195" s="7">
        <v>1000</v>
      </c>
      <c r="D195" s="19" t="s">
        <v>257</v>
      </c>
      <c r="E195" s="7">
        <v>950</v>
      </c>
      <c r="F195" s="9">
        <v>6.15</v>
      </c>
      <c r="G195" s="9">
        <f t="shared" si="12"/>
        <v>5842.5</v>
      </c>
      <c r="H195" s="158" t="s">
        <v>254</v>
      </c>
      <c r="I195" s="158"/>
      <c r="J195" s="6">
        <v>400</v>
      </c>
      <c r="M195" s="54" t="s">
        <v>354</v>
      </c>
    </row>
    <row r="196" spans="1:13" ht="30" x14ac:dyDescent="0.25">
      <c r="A196" s="18">
        <v>206</v>
      </c>
      <c r="B196" s="8" t="s">
        <v>340</v>
      </c>
      <c r="C196" s="7" t="s">
        <v>207</v>
      </c>
      <c r="D196" s="19" t="s">
        <v>257</v>
      </c>
      <c r="E196" s="7">
        <v>1</v>
      </c>
      <c r="F196" s="9">
        <v>6.15</v>
      </c>
      <c r="G196" s="9">
        <f t="shared" si="12"/>
        <v>6.15</v>
      </c>
      <c r="H196" s="158" t="s">
        <v>254</v>
      </c>
      <c r="I196" s="158"/>
      <c r="M196" s="54" t="s">
        <v>354</v>
      </c>
    </row>
    <row r="197" spans="1:13" ht="30" x14ac:dyDescent="0.25">
      <c r="A197" s="18">
        <v>207</v>
      </c>
      <c r="B197" s="8" t="s">
        <v>339</v>
      </c>
      <c r="C197" s="7" t="s">
        <v>207</v>
      </c>
      <c r="D197" s="19" t="s">
        <v>257</v>
      </c>
      <c r="E197" s="7">
        <v>380</v>
      </c>
      <c r="F197" s="9">
        <v>7.38</v>
      </c>
      <c r="G197" s="9">
        <f t="shared" si="12"/>
        <v>2804.4</v>
      </c>
      <c r="H197" s="158" t="s">
        <v>254</v>
      </c>
      <c r="I197" s="158"/>
      <c r="J197" s="6">
        <v>240</v>
      </c>
      <c r="M197" s="54" t="s">
        <v>354</v>
      </c>
    </row>
    <row r="198" spans="1:13" ht="30" x14ac:dyDescent="0.25">
      <c r="A198" s="18">
        <v>208</v>
      </c>
      <c r="B198" s="8" t="s">
        <v>338</v>
      </c>
      <c r="C198" s="7" t="s">
        <v>207</v>
      </c>
      <c r="D198" s="19" t="s">
        <v>257</v>
      </c>
      <c r="E198" s="7">
        <v>1120</v>
      </c>
      <c r="F198" s="9">
        <v>9.84</v>
      </c>
      <c r="G198" s="9">
        <f t="shared" si="12"/>
        <v>11020.8</v>
      </c>
      <c r="H198" s="158" t="s">
        <v>254</v>
      </c>
      <c r="I198" s="158"/>
      <c r="J198" s="6">
        <v>600</v>
      </c>
      <c r="M198" s="54" t="s">
        <v>354</v>
      </c>
    </row>
    <row r="199" spans="1:13" x14ac:dyDescent="0.25">
      <c r="A199" s="18">
        <v>209</v>
      </c>
      <c r="B199" s="8"/>
      <c r="C199" s="7"/>
      <c r="D199" s="19"/>
      <c r="E199" s="7"/>
      <c r="F199" s="9"/>
      <c r="G199" s="9"/>
      <c r="H199" s="158"/>
      <c r="I199" s="158"/>
      <c r="M199" s="69"/>
    </row>
    <row r="200" spans="1:13" s="2" customFormat="1" ht="45" x14ac:dyDescent="0.25">
      <c r="A200" s="18">
        <v>210</v>
      </c>
      <c r="B200" s="8" t="s">
        <v>345</v>
      </c>
      <c r="C200" s="7" t="s">
        <v>252</v>
      </c>
      <c r="D200" s="10" t="s">
        <v>257</v>
      </c>
      <c r="E200" s="7">
        <v>2</v>
      </c>
      <c r="F200" s="9">
        <v>23.37</v>
      </c>
      <c r="G200" s="9">
        <f t="shared" si="12"/>
        <v>46.74</v>
      </c>
      <c r="H200" s="158" t="s">
        <v>254</v>
      </c>
      <c r="I200" s="158"/>
      <c r="J200" s="36">
        <v>132</v>
      </c>
      <c r="K200"/>
      <c r="M200" s="56" t="s">
        <v>354</v>
      </c>
    </row>
    <row r="201" spans="1:13" ht="44.25" customHeight="1" x14ac:dyDescent="0.25">
      <c r="A201" s="18">
        <v>211</v>
      </c>
      <c r="B201" s="8" t="s">
        <v>343</v>
      </c>
      <c r="C201" s="7" t="s">
        <v>253</v>
      </c>
      <c r="D201" s="10" t="s">
        <v>257</v>
      </c>
      <c r="E201" s="7">
        <v>4</v>
      </c>
      <c r="F201" s="9">
        <v>52.89</v>
      </c>
      <c r="G201" s="9">
        <f t="shared" si="12"/>
        <v>211.56</v>
      </c>
      <c r="H201" s="158" t="s">
        <v>254</v>
      </c>
      <c r="I201" s="158"/>
      <c r="M201" s="56" t="s">
        <v>356</v>
      </c>
    </row>
    <row r="202" spans="1:13" ht="30" x14ac:dyDescent="0.25">
      <c r="A202" s="18">
        <v>212</v>
      </c>
      <c r="B202" s="8" t="s">
        <v>208</v>
      </c>
      <c r="C202" s="7">
        <v>1000</v>
      </c>
      <c r="D202" s="10" t="s">
        <v>258</v>
      </c>
      <c r="E202" s="7">
        <v>2</v>
      </c>
      <c r="F202" s="9">
        <v>19.68</v>
      </c>
      <c r="G202" s="9">
        <f t="shared" si="12"/>
        <v>39.36</v>
      </c>
      <c r="H202" s="8" t="str">
        <f>VLOOKUP(B202,[1]roboczy!$D$209:$K$263,7,FALSE)</f>
        <v>ZBL-TN2010NP</v>
      </c>
      <c r="I202" s="8" t="str">
        <f>VLOOKUP($B202,[1]roboczy!$D$209:$K$263,8,FALSE)</f>
        <v>RAFCOM</v>
      </c>
      <c r="M202" s="54" t="s">
        <v>351</v>
      </c>
    </row>
    <row r="203" spans="1:13" ht="30" x14ac:dyDescent="0.25">
      <c r="A203" s="18">
        <v>213</v>
      </c>
      <c r="B203" s="8" t="s">
        <v>209</v>
      </c>
      <c r="C203" s="7">
        <v>8000</v>
      </c>
      <c r="D203" s="10" t="s">
        <v>258</v>
      </c>
      <c r="E203" s="7">
        <v>2</v>
      </c>
      <c r="F203" s="9">
        <v>36.9</v>
      </c>
      <c r="G203" s="9">
        <f t="shared" si="12"/>
        <v>73.8</v>
      </c>
      <c r="H203" s="8" t="str">
        <f>VLOOKUP(B203,[1]roboczy!$D$209:$K$263,7,FALSE)</f>
        <v>ZBL-TN3280NP</v>
      </c>
      <c r="I203" s="8" t="str">
        <f>VLOOKUP($B203,[1]roboczy!$D$209:$K$263,8,FALSE)</f>
        <v>RAFCOM</v>
      </c>
      <c r="M203" s="54" t="s">
        <v>351</v>
      </c>
    </row>
    <row r="204" spans="1:13" ht="30" x14ac:dyDescent="0.25">
      <c r="A204" s="18">
        <v>214</v>
      </c>
      <c r="B204" s="8" t="s">
        <v>210</v>
      </c>
      <c r="C204" s="7">
        <v>2500</v>
      </c>
      <c r="D204" s="10" t="s">
        <v>258</v>
      </c>
      <c r="E204" s="7">
        <v>2</v>
      </c>
      <c r="F204" s="9">
        <v>33.21</v>
      </c>
      <c r="G204" s="9">
        <f t="shared" si="12"/>
        <v>66.42</v>
      </c>
      <c r="H204" s="8" t="str">
        <f>VLOOKUP(B204,[1]roboczy!$D$209:$K$263,7,FALSE)</f>
        <v>TB326B</v>
      </c>
      <c r="I204" s="8" t="str">
        <f>VLOOKUP($B204,[1]roboczy!$D$209:$K$263,8,FALSE)</f>
        <v>BLACK POINT</v>
      </c>
      <c r="M204" s="54" t="s">
        <v>351</v>
      </c>
    </row>
    <row r="205" spans="1:13" ht="30" x14ac:dyDescent="0.25">
      <c r="A205" s="18">
        <v>215</v>
      </c>
      <c r="B205" s="8" t="s">
        <v>211</v>
      </c>
      <c r="C205" s="7">
        <v>1500</v>
      </c>
      <c r="D205" s="10" t="s">
        <v>258</v>
      </c>
      <c r="E205" s="7">
        <v>2</v>
      </c>
      <c r="F205" s="9">
        <v>38.130000000000003</v>
      </c>
      <c r="G205" s="9">
        <f t="shared" si="12"/>
        <v>76.260000000000005</v>
      </c>
      <c r="H205" s="8" t="str">
        <f>VLOOKUP(B205,[1]roboczy!$D$209:$K$263,7,FALSE)</f>
        <v>ZBL-TN321CNP</v>
      </c>
      <c r="I205" s="8" t="str">
        <f>VLOOKUP($B205,[1]roboczy!$D$209:$K$263,8,FALSE)</f>
        <v>RAFCOM</v>
      </c>
      <c r="M205" s="54" t="s">
        <v>351</v>
      </c>
    </row>
    <row r="206" spans="1:13" ht="30" x14ac:dyDescent="0.25">
      <c r="A206" s="18">
        <v>216</v>
      </c>
      <c r="B206" s="8" t="s">
        <v>212</v>
      </c>
      <c r="C206" s="7">
        <v>1500</v>
      </c>
      <c r="D206" s="10" t="s">
        <v>258</v>
      </c>
      <c r="E206" s="7">
        <v>2</v>
      </c>
      <c r="F206" s="9">
        <v>38.130000000000003</v>
      </c>
      <c r="G206" s="9">
        <f t="shared" si="12"/>
        <v>76.260000000000005</v>
      </c>
      <c r="H206" s="8" t="str">
        <f>VLOOKUP(B206,[1]roboczy!$D$209:$K$263,7,FALSE)</f>
        <v>ZBL-TN321MNP</v>
      </c>
      <c r="I206" s="8" t="str">
        <f>VLOOKUP($B206,[1]roboczy!$D$209:$K$263,8,FALSE)</f>
        <v>RAFCOM</v>
      </c>
      <c r="M206" s="54" t="s">
        <v>351</v>
      </c>
    </row>
    <row r="207" spans="1:13" ht="30" x14ac:dyDescent="0.25">
      <c r="A207" s="18">
        <v>217</v>
      </c>
      <c r="B207" s="8" t="s">
        <v>213</v>
      </c>
      <c r="C207" s="7">
        <v>1500</v>
      </c>
      <c r="D207" s="10" t="s">
        <v>258</v>
      </c>
      <c r="E207" s="7">
        <v>2</v>
      </c>
      <c r="F207" s="9">
        <v>38.130000000000003</v>
      </c>
      <c r="G207" s="9">
        <f t="shared" si="12"/>
        <v>76.260000000000005</v>
      </c>
      <c r="H207" s="8" t="str">
        <f>VLOOKUP(B207,[1]roboczy!$D$209:$K$263,7,FALSE)</f>
        <v>ZBL-TN321YNP</v>
      </c>
      <c r="I207" s="8" t="str">
        <f>VLOOKUP($B207,[1]roboczy!$D$209:$K$263,8,FALSE)</f>
        <v>RAFCOM</v>
      </c>
      <c r="M207" s="54" t="s">
        <v>351</v>
      </c>
    </row>
    <row r="208" spans="1:13" ht="30" x14ac:dyDescent="0.25">
      <c r="A208" s="18">
        <v>218</v>
      </c>
      <c r="B208" s="8" t="s">
        <v>214</v>
      </c>
      <c r="C208" s="7">
        <v>1200</v>
      </c>
      <c r="D208" s="10" t="s">
        <v>258</v>
      </c>
      <c r="E208" s="7">
        <v>4</v>
      </c>
      <c r="F208" s="9">
        <v>35.67</v>
      </c>
      <c r="G208" s="9">
        <f t="shared" si="12"/>
        <v>142.68</v>
      </c>
      <c r="H208" s="8" t="str">
        <f>VLOOKUP(B208,[1]roboczy!$D$209:$K$263,7,FALSE)</f>
        <v>TB2320</v>
      </c>
      <c r="I208" s="8" t="str">
        <f>VLOOKUP($B208,[1]roboczy!$D$209:$K$263,8,FALSE)</f>
        <v>BLACK POINT</v>
      </c>
      <c r="M208" s="54" t="s">
        <v>351</v>
      </c>
    </row>
    <row r="209" spans="1:13" ht="30" x14ac:dyDescent="0.25">
      <c r="A209" s="18">
        <v>219</v>
      </c>
      <c r="B209" s="8" t="s">
        <v>215</v>
      </c>
      <c r="C209" s="7">
        <v>3000</v>
      </c>
      <c r="D209" s="10" t="s">
        <v>258</v>
      </c>
      <c r="E209" s="7">
        <v>10</v>
      </c>
      <c r="F209" s="9">
        <v>39.36</v>
      </c>
      <c r="G209" s="9">
        <f t="shared" si="12"/>
        <v>393.6</v>
      </c>
      <c r="H209" s="8" t="str">
        <f>VLOOKUP(B209,[1]roboczy!$D$209:$K$263,7,FALSE)</f>
        <v>ZBL-TN3230NP</v>
      </c>
      <c r="I209" s="8" t="str">
        <f>VLOOKUP($B209,[1]roboczy!$D$209:$K$263,8,FALSE)</f>
        <v>RAFCOM</v>
      </c>
      <c r="M209" s="54" t="s">
        <v>351</v>
      </c>
    </row>
    <row r="210" spans="1:13" ht="30" x14ac:dyDescent="0.25">
      <c r="A210" s="18">
        <v>220</v>
      </c>
      <c r="B210" s="8" t="s">
        <v>216</v>
      </c>
      <c r="C210" s="51">
        <v>2280</v>
      </c>
      <c r="D210" s="10" t="s">
        <v>258</v>
      </c>
      <c r="E210" s="7">
        <v>2</v>
      </c>
      <c r="F210" s="9">
        <v>43.05</v>
      </c>
      <c r="G210" s="9">
        <f t="shared" si="12"/>
        <v>86.1</v>
      </c>
      <c r="H210" s="8" t="str">
        <f>VLOOKUP(B210,[1]roboczy!$D$209:$K$263,7,FALSE)</f>
        <v>TH380CFXLB</v>
      </c>
      <c r="I210" s="8" t="str">
        <f>VLOOKUP($B210,[1]roboczy!$D$209:$K$263,8,FALSE)</f>
        <v>BLACK POINT</v>
      </c>
      <c r="M210" s="54" t="s">
        <v>351</v>
      </c>
    </row>
    <row r="211" spans="1:13" ht="30" x14ac:dyDescent="0.25">
      <c r="A211" s="18">
        <v>221</v>
      </c>
      <c r="B211" s="8" t="s">
        <v>217</v>
      </c>
      <c r="C211" s="7">
        <v>2700</v>
      </c>
      <c r="D211" s="10" t="s">
        <v>258</v>
      </c>
      <c r="E211" s="7">
        <v>2</v>
      </c>
      <c r="F211" s="9">
        <v>43.05</v>
      </c>
      <c r="G211" s="9">
        <f t="shared" si="12"/>
        <v>86.1</v>
      </c>
      <c r="H211" s="8" t="str">
        <f>VLOOKUP(B211,[1]roboczy!$D$209:$K$263,7,FALSE)</f>
        <v>TH381CFC</v>
      </c>
      <c r="I211" s="8" t="str">
        <f>VLOOKUP($B211,[1]roboczy!$D$209:$K$263,8,FALSE)</f>
        <v>BLACK POINT</v>
      </c>
      <c r="M211" s="54" t="s">
        <v>351</v>
      </c>
    </row>
    <row r="212" spans="1:13" ht="30" x14ac:dyDescent="0.25">
      <c r="A212" s="18">
        <v>222</v>
      </c>
      <c r="B212" s="8" t="s">
        <v>218</v>
      </c>
      <c r="C212" s="7">
        <v>2700</v>
      </c>
      <c r="D212" s="10" t="s">
        <v>258</v>
      </c>
      <c r="E212" s="7">
        <v>2</v>
      </c>
      <c r="F212" s="9">
        <v>43.05</v>
      </c>
      <c r="G212" s="9">
        <f t="shared" si="12"/>
        <v>86.1</v>
      </c>
      <c r="H212" s="8" t="str">
        <f>VLOOKUP(B212,[1]roboczy!$D$209:$K$263,7,FALSE)</f>
        <v>TH383CFM</v>
      </c>
      <c r="I212" s="8" t="str">
        <f>VLOOKUP($B212,[1]roboczy!$D$209:$K$263,8,FALSE)</f>
        <v>BLACK POINT</v>
      </c>
      <c r="M212" s="54" t="s">
        <v>351</v>
      </c>
    </row>
    <row r="213" spans="1:13" ht="30" x14ac:dyDescent="0.25">
      <c r="A213" s="18">
        <v>223</v>
      </c>
      <c r="B213" s="8" t="s">
        <v>219</v>
      </c>
      <c r="C213" s="7">
        <v>2700</v>
      </c>
      <c r="D213" s="10" t="s">
        <v>258</v>
      </c>
      <c r="E213" s="7">
        <v>2</v>
      </c>
      <c r="F213" s="9">
        <v>43.05</v>
      </c>
      <c r="G213" s="9">
        <f t="shared" si="12"/>
        <v>86.1</v>
      </c>
      <c r="H213" s="8" t="str">
        <f>VLOOKUP(B213,[1]roboczy!$D$209:$K$263,7,FALSE)</f>
        <v>TH382CFY</v>
      </c>
      <c r="I213" s="8" t="str">
        <f>VLOOKUP($B213,[1]roboczy!$D$209:$K$263,8,FALSE)</f>
        <v>BLACK POINT</v>
      </c>
      <c r="M213" s="54" t="s">
        <v>351</v>
      </c>
    </row>
    <row r="214" spans="1:13" ht="33.75" customHeight="1" x14ac:dyDescent="0.25">
      <c r="A214" s="18">
        <v>224</v>
      </c>
      <c r="B214" s="8" t="s">
        <v>220</v>
      </c>
      <c r="C214" s="7">
        <v>2000</v>
      </c>
      <c r="D214" s="10" t="s">
        <v>258</v>
      </c>
      <c r="E214" s="7">
        <v>1</v>
      </c>
      <c r="F214" s="9">
        <v>43.05</v>
      </c>
      <c r="G214" s="9">
        <f t="shared" si="12"/>
        <v>43.05</v>
      </c>
      <c r="H214" s="8" t="str">
        <f>VLOOKUP(B214,[1]roboczy!$D$209:$K$263,7,FALSE)</f>
        <v>ZLL-E120NP</v>
      </c>
      <c r="I214" s="8" t="str">
        <f>VLOOKUP($B214,[1]roboczy!$D$209:$K$263,8,FALSE)</f>
        <v>RAFCOM</v>
      </c>
      <c r="J214" s="6">
        <v>0</v>
      </c>
      <c r="M214" s="54" t="s">
        <v>351</v>
      </c>
    </row>
    <row r="215" spans="1:13" ht="30" x14ac:dyDescent="0.25">
      <c r="A215" s="18">
        <v>225</v>
      </c>
      <c r="B215" s="8" t="s">
        <v>221</v>
      </c>
      <c r="C215" s="7">
        <v>25000</v>
      </c>
      <c r="D215" s="10" t="s">
        <v>258</v>
      </c>
      <c r="E215" s="7">
        <v>60</v>
      </c>
      <c r="F215" s="9">
        <v>243.54</v>
      </c>
      <c r="G215" s="9">
        <f t="shared" si="12"/>
        <v>14612.4</v>
      </c>
      <c r="H215" s="8" t="str">
        <f>VLOOKUP(B215,[1]roboczy!$D$209:$K$263,7,FALSE)</f>
        <v>TLMX810H</v>
      </c>
      <c r="I215" s="8" t="str">
        <f>VLOOKUP($B215,[1]roboczy!$D$209:$K$263,8,FALSE)</f>
        <v>BLACK POINT</v>
      </c>
      <c r="J215" s="6">
        <v>35</v>
      </c>
      <c r="M215" s="54" t="s">
        <v>354</v>
      </c>
    </row>
    <row r="216" spans="1:13" ht="30" x14ac:dyDescent="0.25">
      <c r="A216" s="18">
        <v>226</v>
      </c>
      <c r="B216" s="8" t="s">
        <v>222</v>
      </c>
      <c r="C216" s="7">
        <v>25000</v>
      </c>
      <c r="D216" s="10" t="s">
        <v>258</v>
      </c>
      <c r="E216" s="7">
        <v>58</v>
      </c>
      <c r="F216" s="9">
        <v>217.71</v>
      </c>
      <c r="G216" s="9">
        <f t="shared" si="12"/>
        <v>12627.18</v>
      </c>
      <c r="H216" s="8" t="str">
        <f>VLOOKUP(B216,[1]roboczy!$D$209:$K$263,7,FALSE)</f>
        <v>TLMS810H</v>
      </c>
      <c r="I216" s="8" t="str">
        <f>VLOOKUP($B216,[1]roboczy!$D$209:$K$263,8,FALSE)</f>
        <v>BLACK POINT</v>
      </c>
      <c r="J216" s="6">
        <v>12</v>
      </c>
      <c r="M216" s="54" t="s">
        <v>354</v>
      </c>
    </row>
    <row r="217" spans="1:13" ht="30" x14ac:dyDescent="0.25">
      <c r="A217" s="44">
        <v>227</v>
      </c>
      <c r="B217" s="45" t="s">
        <v>223</v>
      </c>
      <c r="C217" s="46">
        <v>10000</v>
      </c>
      <c r="D217" s="49" t="s">
        <v>258</v>
      </c>
      <c r="E217" s="46">
        <v>36</v>
      </c>
      <c r="F217" s="48">
        <v>147.6</v>
      </c>
      <c r="G217" s="48">
        <f t="shared" si="12"/>
        <v>5313.5999999999995</v>
      </c>
      <c r="H217" s="45" t="str">
        <f>VLOOKUP(B217,[1]roboczy!$D$209:$K$263,7,FALSE)</f>
        <v>TLMS415</v>
      </c>
      <c r="I217" s="45" t="str">
        <f>VLOOKUP($B217,[1]roboczy!$D$209:$K$263,8,FALSE)</f>
        <v>BLACK POINT</v>
      </c>
      <c r="J217" s="6">
        <v>12</v>
      </c>
      <c r="M217" s="54" t="s">
        <v>354</v>
      </c>
    </row>
    <row r="218" spans="1:13" ht="30" x14ac:dyDescent="0.25">
      <c r="A218" s="18">
        <v>228</v>
      </c>
      <c r="B218" s="8" t="s">
        <v>224</v>
      </c>
      <c r="C218" s="7">
        <v>10000</v>
      </c>
      <c r="D218" s="10" t="s">
        <v>258</v>
      </c>
      <c r="E218" s="7">
        <v>28</v>
      </c>
      <c r="F218" s="9">
        <v>151.29</v>
      </c>
      <c r="G218" s="9">
        <f t="shared" si="12"/>
        <v>4236.12</v>
      </c>
      <c r="H218" s="8" t="str">
        <f>VLOOKUP(B218,[1]roboczy!$D$209:$K$263,7,FALSE)</f>
        <v>TLMX310</v>
      </c>
      <c r="I218" s="8" t="str">
        <f>VLOOKUP($B218,[1]roboczy!$D$209:$K$263,8,FALSE)</f>
        <v>BLACK POINT</v>
      </c>
      <c r="J218" s="6">
        <v>15</v>
      </c>
      <c r="M218" s="54" t="s">
        <v>354</v>
      </c>
    </row>
    <row r="219" spans="1:13" ht="30" x14ac:dyDescent="0.25">
      <c r="A219" s="18">
        <v>229</v>
      </c>
      <c r="B219" s="8" t="s">
        <v>225</v>
      </c>
      <c r="C219" s="7">
        <v>8500</v>
      </c>
      <c r="D219" s="10" t="s">
        <v>258</v>
      </c>
      <c r="E219" s="7">
        <v>432</v>
      </c>
      <c r="F219" s="9">
        <v>166.05</v>
      </c>
      <c r="G219" s="9">
        <f t="shared" si="12"/>
        <v>71733.600000000006</v>
      </c>
      <c r="H219" s="8" t="str">
        <f>VLOOKUP(B219,[1]roboczy!$D$209:$K$263,7,FALSE)</f>
        <v>TLMS517</v>
      </c>
      <c r="I219" s="8" t="str">
        <f>VLOOKUP($B219,[1]roboczy!$D$209:$K$263,8,FALSE)</f>
        <v>BLACK POINT</v>
      </c>
      <c r="J219" s="6">
        <v>180</v>
      </c>
      <c r="M219" s="54" t="s">
        <v>354</v>
      </c>
    </row>
    <row r="220" spans="1:13" ht="30" x14ac:dyDescent="0.25">
      <c r="A220" s="18">
        <v>230</v>
      </c>
      <c r="B220" s="8" t="s">
        <v>226</v>
      </c>
      <c r="C220" s="7">
        <v>3500</v>
      </c>
      <c r="D220" s="10" t="s">
        <v>257</v>
      </c>
      <c r="E220" s="7">
        <v>6</v>
      </c>
      <c r="F220" s="9">
        <v>525.21</v>
      </c>
      <c r="G220" s="9">
        <f t="shared" si="12"/>
        <v>3151.26</v>
      </c>
      <c r="H220" s="158" t="s">
        <v>254</v>
      </c>
      <c r="I220" s="158"/>
      <c r="M220" s="54" t="s">
        <v>354</v>
      </c>
    </row>
    <row r="221" spans="1:13" ht="30" x14ac:dyDescent="0.25">
      <c r="A221" s="18">
        <v>231</v>
      </c>
      <c r="B221" s="8" t="s">
        <v>227</v>
      </c>
      <c r="C221" s="7">
        <v>7000</v>
      </c>
      <c r="D221" s="10" t="s">
        <v>257</v>
      </c>
      <c r="E221" s="7">
        <v>4</v>
      </c>
      <c r="F221" s="9">
        <v>488.31</v>
      </c>
      <c r="G221" s="9">
        <f t="shared" si="12"/>
        <v>1953.24</v>
      </c>
      <c r="H221" s="158" t="s">
        <v>254</v>
      </c>
      <c r="I221" s="158"/>
      <c r="M221" s="54" t="s">
        <v>351</v>
      </c>
    </row>
    <row r="222" spans="1:13" ht="30" x14ac:dyDescent="0.25">
      <c r="A222" s="18">
        <v>232</v>
      </c>
      <c r="B222" s="8" t="s">
        <v>228</v>
      </c>
      <c r="C222" s="7">
        <v>8000</v>
      </c>
      <c r="D222" s="10" t="s">
        <v>257</v>
      </c>
      <c r="E222" s="7">
        <v>2</v>
      </c>
      <c r="F222" s="9">
        <v>482.15999999999997</v>
      </c>
      <c r="G222" s="9">
        <f t="shared" si="12"/>
        <v>964.31999999999994</v>
      </c>
      <c r="H222" s="158" t="s">
        <v>254</v>
      </c>
      <c r="I222" s="158"/>
      <c r="M222" s="54" t="s">
        <v>351</v>
      </c>
    </row>
    <row r="223" spans="1:13" ht="30" x14ac:dyDescent="0.25">
      <c r="A223" s="18">
        <v>233</v>
      </c>
      <c r="B223" s="8" t="s">
        <v>344</v>
      </c>
      <c r="C223" s="7">
        <v>6000</v>
      </c>
      <c r="D223" s="10" t="s">
        <v>257</v>
      </c>
      <c r="E223" s="7">
        <v>2</v>
      </c>
      <c r="F223" s="9">
        <v>768.75</v>
      </c>
      <c r="G223" s="9">
        <f t="shared" si="12"/>
        <v>1537.5</v>
      </c>
      <c r="H223" s="158" t="s">
        <v>254</v>
      </c>
      <c r="I223" s="158"/>
      <c r="M223" s="54" t="s">
        <v>351</v>
      </c>
    </row>
    <row r="224" spans="1:13" ht="30" x14ac:dyDescent="0.25">
      <c r="A224" s="18">
        <v>234</v>
      </c>
      <c r="B224" s="8" t="s">
        <v>229</v>
      </c>
      <c r="C224" s="7">
        <v>6000</v>
      </c>
      <c r="D224" s="10" t="s">
        <v>257</v>
      </c>
      <c r="E224" s="7">
        <v>2</v>
      </c>
      <c r="F224" s="9">
        <v>769.98</v>
      </c>
      <c r="G224" s="9">
        <f t="shared" si="12"/>
        <v>1539.96</v>
      </c>
      <c r="H224" s="158" t="s">
        <v>254</v>
      </c>
      <c r="I224" s="158"/>
      <c r="M224" s="54" t="s">
        <v>351</v>
      </c>
    </row>
    <row r="225" spans="1:13" ht="30" x14ac:dyDescent="0.25">
      <c r="A225" s="18">
        <v>235</v>
      </c>
      <c r="B225" s="8" t="s">
        <v>230</v>
      </c>
      <c r="C225" s="7">
        <v>6000</v>
      </c>
      <c r="D225" s="10" t="s">
        <v>257</v>
      </c>
      <c r="E225" s="7">
        <v>2</v>
      </c>
      <c r="F225" s="9">
        <v>769.98</v>
      </c>
      <c r="G225" s="9">
        <f t="shared" si="12"/>
        <v>1539.96</v>
      </c>
      <c r="H225" s="158" t="s">
        <v>254</v>
      </c>
      <c r="I225" s="158"/>
      <c r="M225" s="54" t="s">
        <v>351</v>
      </c>
    </row>
    <row r="226" spans="1:13" ht="30" x14ac:dyDescent="0.25">
      <c r="A226" s="18">
        <v>236</v>
      </c>
      <c r="B226" s="8" t="s">
        <v>231</v>
      </c>
      <c r="C226" s="7">
        <v>7000</v>
      </c>
      <c r="D226" s="10" t="s">
        <v>257</v>
      </c>
      <c r="E226" s="7">
        <v>6</v>
      </c>
      <c r="F226" s="9">
        <v>757.68</v>
      </c>
      <c r="G226" s="9">
        <f t="shared" si="12"/>
        <v>4546.08</v>
      </c>
      <c r="H226" s="158" t="s">
        <v>254</v>
      </c>
      <c r="I226" s="158"/>
      <c r="M226" s="54" t="s">
        <v>351</v>
      </c>
    </row>
    <row r="227" spans="1:13" ht="24" x14ac:dyDescent="0.25">
      <c r="A227" s="18">
        <v>238</v>
      </c>
      <c r="B227" s="8" t="s">
        <v>233</v>
      </c>
      <c r="C227" s="7">
        <v>7200</v>
      </c>
      <c r="D227" s="10" t="s">
        <v>258</v>
      </c>
      <c r="E227" s="7">
        <v>80</v>
      </c>
      <c r="F227" s="9">
        <v>27.06</v>
      </c>
      <c r="G227" s="9">
        <f t="shared" si="12"/>
        <v>2164.7999999999997</v>
      </c>
      <c r="H227" s="8" t="str">
        <f>VLOOKUP(B227,[1]roboczy!$D$209:$K$263,7,FALSE)</f>
        <v>ZKL-TK17NP</v>
      </c>
      <c r="I227" s="8" t="str">
        <f>VLOOKUP($B227,[1]roboczy!$D$209:$K$263,8,FALSE)</f>
        <v>RAFCOM</v>
      </c>
      <c r="J227" s="6">
        <v>0</v>
      </c>
      <c r="M227" s="54" t="s">
        <v>352</v>
      </c>
    </row>
    <row r="228" spans="1:13" ht="30" x14ac:dyDescent="0.25">
      <c r="A228" s="18">
        <v>239</v>
      </c>
      <c r="B228" s="8" t="s">
        <v>234</v>
      </c>
      <c r="C228" s="7">
        <v>15000</v>
      </c>
      <c r="D228" s="10" t="s">
        <v>258</v>
      </c>
      <c r="E228" s="7">
        <v>28</v>
      </c>
      <c r="F228" s="9">
        <v>40.589999999999996</v>
      </c>
      <c r="G228" s="9">
        <f t="shared" si="12"/>
        <v>1136.52</v>
      </c>
      <c r="H228" s="8" t="str">
        <f>VLOOKUP(B228,[1]roboczy!$D$209:$K$263,7,FALSE)</f>
        <v>ZKL-TK350NP</v>
      </c>
      <c r="I228" s="8" t="str">
        <f>VLOOKUP($B228,[1]roboczy!$D$209:$K$263,8,FALSE)</f>
        <v>RAFCOM</v>
      </c>
      <c r="J228" s="6">
        <v>8</v>
      </c>
      <c r="M228" s="54" t="s">
        <v>354</v>
      </c>
    </row>
    <row r="229" spans="1:13" ht="30" x14ac:dyDescent="0.25">
      <c r="A229" s="18">
        <v>240</v>
      </c>
      <c r="B229" s="8" t="s">
        <v>235</v>
      </c>
      <c r="C229" s="7">
        <v>12000</v>
      </c>
      <c r="D229" s="19" t="s">
        <v>257</v>
      </c>
      <c r="E229" s="7">
        <v>48</v>
      </c>
      <c r="F229" s="9">
        <v>366.54</v>
      </c>
      <c r="G229" s="9">
        <f t="shared" si="12"/>
        <v>17593.920000000002</v>
      </c>
      <c r="H229" s="158" t="s">
        <v>254</v>
      </c>
      <c r="I229" s="158"/>
      <c r="J229" s="6">
        <v>5</v>
      </c>
      <c r="M229" s="54" t="s">
        <v>354</v>
      </c>
    </row>
    <row r="230" spans="1:13" ht="30" x14ac:dyDescent="0.25">
      <c r="A230" s="18">
        <v>242</v>
      </c>
      <c r="B230" s="8" t="s">
        <v>237</v>
      </c>
      <c r="C230" s="7">
        <v>7000</v>
      </c>
      <c r="D230" s="10" t="s">
        <v>257</v>
      </c>
      <c r="E230" s="7">
        <v>10</v>
      </c>
      <c r="F230" s="9">
        <v>479.7</v>
      </c>
      <c r="G230" s="9">
        <f t="shared" si="12"/>
        <v>4797</v>
      </c>
      <c r="H230" s="158" t="s">
        <v>254</v>
      </c>
      <c r="I230" s="158"/>
      <c r="M230" s="54" t="s">
        <v>354</v>
      </c>
    </row>
    <row r="231" spans="1:13" ht="30" x14ac:dyDescent="0.25">
      <c r="A231" s="18">
        <v>243</v>
      </c>
      <c r="B231" s="8" t="s">
        <v>238</v>
      </c>
      <c r="C231" s="7">
        <v>5900</v>
      </c>
      <c r="D231" s="10" t="s">
        <v>257</v>
      </c>
      <c r="E231" s="7">
        <v>10</v>
      </c>
      <c r="F231" s="9">
        <v>553.5</v>
      </c>
      <c r="G231" s="9">
        <f t="shared" si="12"/>
        <v>5535</v>
      </c>
      <c r="H231" s="158" t="s">
        <v>254</v>
      </c>
      <c r="I231" s="158"/>
      <c r="M231" s="54" t="s">
        <v>354</v>
      </c>
    </row>
    <row r="232" spans="1:13" ht="30" x14ac:dyDescent="0.25">
      <c r="A232" s="18">
        <v>244</v>
      </c>
      <c r="B232" s="8" t="s">
        <v>239</v>
      </c>
      <c r="C232" s="7">
        <v>5900</v>
      </c>
      <c r="D232" s="10" t="s">
        <v>257</v>
      </c>
      <c r="E232" s="7">
        <v>10</v>
      </c>
      <c r="F232" s="9">
        <v>553.5</v>
      </c>
      <c r="G232" s="9">
        <f t="shared" si="12"/>
        <v>5535</v>
      </c>
      <c r="H232" s="158" t="s">
        <v>254</v>
      </c>
      <c r="I232" s="158"/>
      <c r="M232" s="54" t="s">
        <v>354</v>
      </c>
    </row>
    <row r="233" spans="1:13" ht="30" x14ac:dyDescent="0.25">
      <c r="A233" s="18">
        <v>245</v>
      </c>
      <c r="B233" s="8" t="s">
        <v>240</v>
      </c>
      <c r="C233" s="7">
        <v>5900</v>
      </c>
      <c r="D233" s="10" t="s">
        <v>257</v>
      </c>
      <c r="E233" s="7">
        <v>10</v>
      </c>
      <c r="F233" s="9">
        <v>553.5</v>
      </c>
      <c r="G233" s="9">
        <f t="shared" si="12"/>
        <v>5535</v>
      </c>
      <c r="H233" s="158" t="s">
        <v>254</v>
      </c>
      <c r="I233" s="158"/>
      <c r="M233" s="54" t="s">
        <v>354</v>
      </c>
    </row>
    <row r="234" spans="1:13" ht="30" x14ac:dyDescent="0.25">
      <c r="A234" s="18">
        <v>246</v>
      </c>
      <c r="B234" s="8" t="s">
        <v>241</v>
      </c>
      <c r="C234" s="51">
        <v>341</v>
      </c>
      <c r="D234" s="10" t="s">
        <v>258</v>
      </c>
      <c r="E234" s="7">
        <v>2</v>
      </c>
      <c r="F234" s="9">
        <v>13.53</v>
      </c>
      <c r="G234" s="9">
        <f t="shared" si="12"/>
        <v>27.06</v>
      </c>
      <c r="H234" s="8" t="str">
        <f>VLOOKUP(B234,[1]roboczy!$D$209:$K$263,7,FALSE)</f>
        <v>BPC525BK</v>
      </c>
      <c r="I234" s="8" t="str">
        <f>VLOOKUP($B234,[1]roboczy!$D$209:$K$263,8,FALSE)</f>
        <v>BLACK POINT</v>
      </c>
      <c r="M234" s="54" t="s">
        <v>351</v>
      </c>
    </row>
    <row r="235" spans="1:13" ht="30" x14ac:dyDescent="0.25">
      <c r="A235" s="18">
        <v>247</v>
      </c>
      <c r="B235" s="8" t="s">
        <v>242</v>
      </c>
      <c r="C235" s="7">
        <v>500</v>
      </c>
      <c r="D235" s="10" t="s">
        <v>258</v>
      </c>
      <c r="E235" s="7">
        <v>2</v>
      </c>
      <c r="F235" s="9">
        <v>3.69</v>
      </c>
      <c r="G235" s="9">
        <f t="shared" si="12"/>
        <v>7.38</v>
      </c>
      <c r="H235" s="8" t="str">
        <f>VLOOKUP(B235,[1]roboczy!$D$209:$K$263,7,FALSE)</f>
        <v>ZCI-CLI526CNP</v>
      </c>
      <c r="I235" s="8" t="str">
        <f>VLOOKUP($B235,[1]roboczy!$D$209:$K$263,8,FALSE)</f>
        <v>RAFCOM</v>
      </c>
      <c r="M235" s="54" t="s">
        <v>351</v>
      </c>
    </row>
    <row r="236" spans="1:13" ht="30" x14ac:dyDescent="0.25">
      <c r="A236" s="18">
        <v>248</v>
      </c>
      <c r="B236" s="8" t="s">
        <v>243</v>
      </c>
      <c r="C236" s="7">
        <v>500</v>
      </c>
      <c r="D236" s="10" t="s">
        <v>258</v>
      </c>
      <c r="E236" s="7">
        <v>2</v>
      </c>
      <c r="F236" s="9">
        <v>3.69</v>
      </c>
      <c r="G236" s="9">
        <f t="shared" si="12"/>
        <v>7.38</v>
      </c>
      <c r="H236" s="8" t="str">
        <f>VLOOKUP(B236,[1]roboczy!$D$209:$K$263,7,FALSE)</f>
        <v>ZCI-CLI526MNP</v>
      </c>
      <c r="I236" s="8" t="str">
        <f>VLOOKUP($B236,[1]roboczy!$D$209:$K$263,8,FALSE)</f>
        <v>RAFCOM</v>
      </c>
      <c r="M236" s="54" t="s">
        <v>351</v>
      </c>
    </row>
    <row r="237" spans="1:13" ht="30" x14ac:dyDescent="0.25">
      <c r="A237" s="18">
        <v>249</v>
      </c>
      <c r="B237" s="8" t="s">
        <v>244</v>
      </c>
      <c r="C237" s="7">
        <v>500</v>
      </c>
      <c r="D237" s="10" t="s">
        <v>258</v>
      </c>
      <c r="E237" s="7">
        <v>2</v>
      </c>
      <c r="F237" s="9">
        <v>3.69</v>
      </c>
      <c r="G237" s="9">
        <f t="shared" si="12"/>
        <v>7.38</v>
      </c>
      <c r="H237" s="8" t="str">
        <f>VLOOKUP(B237,[1]roboczy!$D$209:$K$263,7,FALSE)</f>
        <v>ZCI-CLI526YNP</v>
      </c>
      <c r="I237" s="8" t="str">
        <f>VLOOKUP($B237,[1]roboczy!$D$209:$K$263,8,FALSE)</f>
        <v>RAFCOM</v>
      </c>
      <c r="M237" s="54" t="s">
        <v>351</v>
      </c>
    </row>
    <row r="238" spans="1:13" ht="30" x14ac:dyDescent="0.25">
      <c r="A238" s="18">
        <v>250</v>
      </c>
      <c r="B238" s="8" t="s">
        <v>245</v>
      </c>
      <c r="C238" s="7">
        <v>8400</v>
      </c>
      <c r="D238" s="10" t="s">
        <v>258</v>
      </c>
      <c r="E238" s="7">
        <v>2</v>
      </c>
      <c r="F238" s="9">
        <v>38.130000000000003</v>
      </c>
      <c r="G238" s="9">
        <f>F238*E238</f>
        <v>76.260000000000005</v>
      </c>
      <c r="H238" s="8" t="str">
        <f>VLOOKUP(B238,[1]roboczy!$D$209:$K$263,7,FALSE)</f>
        <v>ZCL-CEXV18NP</v>
      </c>
      <c r="I238" s="8" t="str">
        <f>VLOOKUP($B238,[1]roboczy!$D$209:$K$263,8,FALSE)</f>
        <v>RAFCOM</v>
      </c>
      <c r="M238" s="54" t="s">
        <v>351</v>
      </c>
    </row>
    <row r="239" spans="1:13" ht="30" x14ac:dyDescent="0.25">
      <c r="A239" s="18">
        <v>251</v>
      </c>
      <c r="B239" s="8" t="s">
        <v>246</v>
      </c>
      <c r="C239" s="7" t="s">
        <v>247</v>
      </c>
      <c r="D239" s="10" t="s">
        <v>258</v>
      </c>
      <c r="E239" s="7">
        <v>8</v>
      </c>
      <c r="F239" s="9">
        <v>4.92</v>
      </c>
      <c r="G239" s="9">
        <f t="shared" si="12"/>
        <v>39.36</v>
      </c>
      <c r="H239" s="8" t="str">
        <f>VLOOKUP(B239,[1]roboczy!$D$209:$K$263,7,FALSE)</f>
        <v>ZEI-T6731NP</v>
      </c>
      <c r="I239" s="8" t="str">
        <f>VLOOKUP($B239,[1]roboczy!$D$209:$K$263,8,FALSE)</f>
        <v>RAFCOM</v>
      </c>
      <c r="M239" s="54" t="s">
        <v>351</v>
      </c>
    </row>
    <row r="240" spans="1:13" ht="30" x14ac:dyDescent="0.25">
      <c r="A240" s="18">
        <v>252</v>
      </c>
      <c r="B240" s="8" t="s">
        <v>248</v>
      </c>
      <c r="C240" s="7" t="s">
        <v>247</v>
      </c>
      <c r="D240" s="10" t="s">
        <v>258</v>
      </c>
      <c r="E240" s="7">
        <v>8</v>
      </c>
      <c r="F240" s="9">
        <v>4.92</v>
      </c>
      <c r="G240" s="9">
        <f t="shared" si="12"/>
        <v>39.36</v>
      </c>
      <c r="H240" s="8" t="str">
        <f>VLOOKUP(B240,[1]roboczy!$D$209:$K$263,7,FALSE)</f>
        <v>ZEI-T6732NP</v>
      </c>
      <c r="I240" s="8" t="str">
        <f>VLOOKUP($B240,[1]roboczy!$D$209:$K$263,8,FALSE)</f>
        <v>RAFCOM</v>
      </c>
      <c r="M240" s="54" t="s">
        <v>351</v>
      </c>
    </row>
    <row r="241" spans="1:13" ht="30" x14ac:dyDescent="0.25">
      <c r="A241" s="18">
        <v>253</v>
      </c>
      <c r="B241" s="8" t="s">
        <v>249</v>
      </c>
      <c r="C241" s="7" t="s">
        <v>247</v>
      </c>
      <c r="D241" s="10" t="s">
        <v>258</v>
      </c>
      <c r="E241" s="7">
        <v>8</v>
      </c>
      <c r="F241" s="9">
        <v>4.92</v>
      </c>
      <c r="G241" s="9">
        <f t="shared" si="12"/>
        <v>39.36</v>
      </c>
      <c r="H241" s="8" t="str">
        <f>VLOOKUP(B241,[1]roboczy!$D$209:$K$263,7,FALSE)</f>
        <v>ZEI-T6733NP</v>
      </c>
      <c r="I241" s="8" t="str">
        <f>VLOOKUP($B241,[1]roboczy!$D$209:$K$263,8,FALSE)</f>
        <v>RAFCOM</v>
      </c>
      <c r="M241" s="54" t="s">
        <v>351</v>
      </c>
    </row>
    <row r="242" spans="1:13" ht="30" x14ac:dyDescent="0.25">
      <c r="A242" s="7">
        <v>254</v>
      </c>
      <c r="B242" s="8" t="s">
        <v>250</v>
      </c>
      <c r="C242" s="7" t="s">
        <v>247</v>
      </c>
      <c r="D242" s="10" t="s">
        <v>258</v>
      </c>
      <c r="E242" s="7">
        <v>8</v>
      </c>
      <c r="F242" s="9">
        <v>4.92</v>
      </c>
      <c r="G242" s="9">
        <f t="shared" si="12"/>
        <v>39.36</v>
      </c>
      <c r="H242" s="8" t="str">
        <f>VLOOKUP(B242,[1]roboczy!$D$209:$K$263,7,FALSE)</f>
        <v>ZEI-T6734NP</v>
      </c>
      <c r="I242" s="8" t="str">
        <f>VLOOKUP($B242,[1]roboczy!$D$209:$K$263,8,FALSE)</f>
        <v>RAFCOM</v>
      </c>
      <c r="M242" s="54" t="s">
        <v>351</v>
      </c>
    </row>
    <row r="243" spans="1:13" ht="30" customHeight="1" x14ac:dyDescent="0.25">
      <c r="A243" s="21">
        <v>255</v>
      </c>
      <c r="B243" s="22" t="s">
        <v>265</v>
      </c>
      <c r="C243" s="21" t="s">
        <v>266</v>
      </c>
      <c r="D243" s="23" t="s">
        <v>284</v>
      </c>
      <c r="E243" s="21">
        <v>0</v>
      </c>
      <c r="F243" s="24">
        <v>46.74</v>
      </c>
      <c r="G243" s="25">
        <v>0</v>
      </c>
      <c r="H243" s="161" t="s">
        <v>254</v>
      </c>
      <c r="I243" s="161"/>
      <c r="M243" s="54" t="s">
        <v>351</v>
      </c>
    </row>
    <row r="244" spans="1:13" ht="30" x14ac:dyDescent="0.25">
      <c r="A244" s="21">
        <v>256</v>
      </c>
      <c r="B244" s="22" t="s">
        <v>264</v>
      </c>
      <c r="C244" s="21" t="s">
        <v>266</v>
      </c>
      <c r="D244" s="23" t="s">
        <v>285</v>
      </c>
      <c r="E244" s="21">
        <v>0</v>
      </c>
      <c r="F244" s="24">
        <v>46.74</v>
      </c>
      <c r="G244" s="25">
        <v>0</v>
      </c>
      <c r="H244" s="161" t="s">
        <v>254</v>
      </c>
      <c r="I244" s="161"/>
      <c r="M244" s="54" t="s">
        <v>351</v>
      </c>
    </row>
    <row r="245" spans="1:13" ht="30" x14ac:dyDescent="0.25">
      <c r="A245" s="21">
        <v>257</v>
      </c>
      <c r="B245" s="22" t="s">
        <v>268</v>
      </c>
      <c r="C245" s="21">
        <v>2200</v>
      </c>
      <c r="D245" s="23" t="s">
        <v>286</v>
      </c>
      <c r="E245" s="21">
        <v>0</v>
      </c>
      <c r="F245" s="24">
        <v>360.39</v>
      </c>
      <c r="G245" s="25">
        <v>0</v>
      </c>
      <c r="H245" s="161" t="s">
        <v>254</v>
      </c>
      <c r="I245" s="161"/>
      <c r="M245" s="54" t="s">
        <v>351</v>
      </c>
    </row>
    <row r="246" spans="1:13" ht="30" customHeight="1" x14ac:dyDescent="0.25">
      <c r="A246" s="21">
        <v>258</v>
      </c>
      <c r="B246" s="22" t="s">
        <v>269</v>
      </c>
      <c r="C246" s="21">
        <v>17500</v>
      </c>
      <c r="D246" s="23" t="s">
        <v>287</v>
      </c>
      <c r="E246" s="21">
        <v>0</v>
      </c>
      <c r="F246" s="24">
        <v>1280.43</v>
      </c>
      <c r="G246" s="25">
        <v>0</v>
      </c>
      <c r="H246" s="161" t="s">
        <v>254</v>
      </c>
      <c r="I246" s="161"/>
      <c r="M246" s="54" t="s">
        <v>351</v>
      </c>
    </row>
    <row r="247" spans="1:13" ht="30" x14ac:dyDescent="0.25">
      <c r="A247" s="21">
        <v>259</v>
      </c>
      <c r="B247" s="22" t="s">
        <v>267</v>
      </c>
      <c r="C247" s="21">
        <v>6000</v>
      </c>
      <c r="D247" s="23" t="s">
        <v>288</v>
      </c>
      <c r="E247" s="21">
        <v>0</v>
      </c>
      <c r="F247" s="24">
        <v>65.19</v>
      </c>
      <c r="G247" s="25">
        <v>0</v>
      </c>
      <c r="H247" s="161" t="s">
        <v>254</v>
      </c>
      <c r="I247" s="161"/>
      <c r="M247" s="54" t="s">
        <v>351</v>
      </c>
    </row>
    <row r="248" spans="1:13" ht="30" x14ac:dyDescent="0.25">
      <c r="A248" s="21">
        <v>260</v>
      </c>
      <c r="B248" s="22" t="s">
        <v>270</v>
      </c>
      <c r="C248" s="21">
        <v>5000</v>
      </c>
      <c r="D248" s="26">
        <v>47095704</v>
      </c>
      <c r="E248" s="21">
        <v>0</v>
      </c>
      <c r="F248" s="24">
        <v>383.76</v>
      </c>
      <c r="G248" s="25">
        <v>0</v>
      </c>
      <c r="H248" s="161" t="s">
        <v>254</v>
      </c>
      <c r="I248" s="161"/>
      <c r="J248" s="6">
        <v>5</v>
      </c>
      <c r="M248" s="54" t="s">
        <v>354</v>
      </c>
    </row>
    <row r="249" spans="1:13" ht="30" x14ac:dyDescent="0.25">
      <c r="A249" s="21">
        <v>261</v>
      </c>
      <c r="B249" s="22" t="s">
        <v>271</v>
      </c>
      <c r="C249" s="21">
        <v>5000</v>
      </c>
      <c r="D249" s="26">
        <v>47095701</v>
      </c>
      <c r="E249" s="21">
        <v>0</v>
      </c>
      <c r="F249" s="24">
        <v>873.3</v>
      </c>
      <c r="G249" s="25">
        <v>0</v>
      </c>
      <c r="H249" s="161" t="s">
        <v>254</v>
      </c>
      <c r="I249" s="161"/>
      <c r="J249" s="6">
        <v>3</v>
      </c>
      <c r="M249" s="54" t="s">
        <v>354</v>
      </c>
    </row>
    <row r="250" spans="1:13" ht="31.5" customHeight="1" x14ac:dyDescent="0.25">
      <c r="A250" s="21">
        <v>262</v>
      </c>
      <c r="B250" s="22" t="s">
        <v>272</v>
      </c>
      <c r="C250" s="21">
        <v>5000</v>
      </c>
      <c r="D250" s="26">
        <v>47095702</v>
      </c>
      <c r="E250" s="21">
        <v>0</v>
      </c>
      <c r="F250" s="24">
        <v>873.3</v>
      </c>
      <c r="G250" s="25">
        <v>0</v>
      </c>
      <c r="H250" s="161" t="s">
        <v>254</v>
      </c>
      <c r="I250" s="161"/>
      <c r="J250" s="6">
        <v>4</v>
      </c>
      <c r="M250" s="54" t="s">
        <v>354</v>
      </c>
    </row>
    <row r="251" spans="1:13" ht="31.5" customHeight="1" x14ac:dyDescent="0.25">
      <c r="A251" s="21">
        <v>263</v>
      </c>
      <c r="B251" s="22" t="s">
        <v>273</v>
      </c>
      <c r="C251" s="21">
        <v>5000</v>
      </c>
      <c r="D251" s="26">
        <v>47095703</v>
      </c>
      <c r="E251" s="21">
        <v>0</v>
      </c>
      <c r="F251" s="24">
        <v>873.3</v>
      </c>
      <c r="G251" s="25">
        <v>0</v>
      </c>
      <c r="H251" s="161" t="s">
        <v>254</v>
      </c>
      <c r="I251" s="161"/>
      <c r="J251" s="6">
        <v>4</v>
      </c>
      <c r="M251" s="54" t="s">
        <v>354</v>
      </c>
    </row>
    <row r="252" spans="1:13" ht="30" x14ac:dyDescent="0.25">
      <c r="A252" s="21">
        <v>264</v>
      </c>
      <c r="B252" s="22" t="s">
        <v>274</v>
      </c>
      <c r="C252" s="21">
        <v>10000</v>
      </c>
      <c r="D252" s="23" t="s">
        <v>289</v>
      </c>
      <c r="E252" s="21">
        <v>0</v>
      </c>
      <c r="F252" s="24">
        <v>1170.96</v>
      </c>
      <c r="G252" s="25">
        <v>0</v>
      </c>
      <c r="H252" s="161" t="s">
        <v>254</v>
      </c>
      <c r="I252" s="161"/>
      <c r="M252" s="54"/>
    </row>
    <row r="253" spans="1:13" ht="30" x14ac:dyDescent="0.25">
      <c r="A253" s="21">
        <v>265</v>
      </c>
      <c r="B253" s="22" t="s">
        <v>275</v>
      </c>
      <c r="C253" s="21">
        <v>12500</v>
      </c>
      <c r="D253" s="23" t="s">
        <v>290</v>
      </c>
      <c r="E253" s="21">
        <v>0</v>
      </c>
      <c r="F253" s="24">
        <v>595.31999999999994</v>
      </c>
      <c r="G253" s="25">
        <v>0</v>
      </c>
      <c r="H253" s="161" t="s">
        <v>254</v>
      </c>
      <c r="I253" s="161"/>
      <c r="J253" s="6">
        <v>50</v>
      </c>
      <c r="M253" s="54" t="s">
        <v>354</v>
      </c>
    </row>
    <row r="254" spans="1:13" ht="30" x14ac:dyDescent="0.25">
      <c r="A254" s="21">
        <v>266</v>
      </c>
      <c r="B254" s="22" t="s">
        <v>320</v>
      </c>
      <c r="C254" s="21">
        <v>25000</v>
      </c>
      <c r="D254" s="23" t="s">
        <v>291</v>
      </c>
      <c r="E254" s="21">
        <v>0</v>
      </c>
      <c r="F254" s="24">
        <v>683.88</v>
      </c>
      <c r="G254" s="25">
        <v>0</v>
      </c>
      <c r="H254" s="161" t="s">
        <v>254</v>
      </c>
      <c r="I254" s="161"/>
      <c r="J254" s="6">
        <v>15</v>
      </c>
      <c r="M254" s="54" t="s">
        <v>354</v>
      </c>
    </row>
    <row r="255" spans="1:13" ht="30" x14ac:dyDescent="0.25">
      <c r="A255" s="21">
        <v>267</v>
      </c>
      <c r="B255" s="22" t="s">
        <v>276</v>
      </c>
      <c r="C255" s="21">
        <v>20000</v>
      </c>
      <c r="D255" s="23" t="s">
        <v>292</v>
      </c>
      <c r="E255" s="21">
        <v>0</v>
      </c>
      <c r="F255" s="24">
        <v>637.14</v>
      </c>
      <c r="G255" s="25">
        <v>0</v>
      </c>
      <c r="H255" s="161" t="s">
        <v>254</v>
      </c>
      <c r="I255" s="161"/>
      <c r="J255" s="6">
        <v>2</v>
      </c>
      <c r="K255" t="s">
        <v>330</v>
      </c>
      <c r="M255" s="54" t="s">
        <v>354</v>
      </c>
    </row>
    <row r="256" spans="1:13" ht="30" x14ac:dyDescent="0.25">
      <c r="A256" s="21">
        <v>268</v>
      </c>
      <c r="B256" s="22" t="s">
        <v>277</v>
      </c>
      <c r="C256" s="21">
        <v>16000</v>
      </c>
      <c r="D256" s="23" t="s">
        <v>293</v>
      </c>
      <c r="E256" s="21">
        <v>0</v>
      </c>
      <c r="F256" s="24">
        <v>1473.54</v>
      </c>
      <c r="G256" s="25">
        <v>0</v>
      </c>
      <c r="H256" s="161" t="s">
        <v>254</v>
      </c>
      <c r="I256" s="161"/>
      <c r="M256" s="54" t="s">
        <v>354</v>
      </c>
    </row>
    <row r="257" spans="1:13" ht="30" x14ac:dyDescent="0.25">
      <c r="A257" s="21">
        <v>269</v>
      </c>
      <c r="B257" s="22" t="s">
        <v>278</v>
      </c>
      <c r="C257" s="21">
        <v>16000</v>
      </c>
      <c r="D257" s="23" t="s">
        <v>294</v>
      </c>
      <c r="E257" s="21">
        <v>0</v>
      </c>
      <c r="F257" s="24">
        <v>1473.54</v>
      </c>
      <c r="G257" s="25">
        <v>0</v>
      </c>
      <c r="H257" s="161" t="s">
        <v>254</v>
      </c>
      <c r="I257" s="161"/>
      <c r="M257" s="54" t="s">
        <v>354</v>
      </c>
    </row>
    <row r="258" spans="1:13" ht="30" x14ac:dyDescent="0.25">
      <c r="A258" s="21">
        <v>270</v>
      </c>
      <c r="B258" s="22" t="s">
        <v>279</v>
      </c>
      <c r="C258" s="21">
        <v>16000</v>
      </c>
      <c r="D258" s="23" t="s">
        <v>295</v>
      </c>
      <c r="E258" s="21">
        <v>0</v>
      </c>
      <c r="F258" s="24">
        <v>1473.54</v>
      </c>
      <c r="G258" s="25">
        <v>0</v>
      </c>
      <c r="H258" s="161" t="s">
        <v>254</v>
      </c>
      <c r="I258" s="161"/>
      <c r="M258" s="54" t="s">
        <v>354</v>
      </c>
    </row>
    <row r="259" spans="1:13" ht="30" x14ac:dyDescent="0.25">
      <c r="A259" s="21">
        <v>271</v>
      </c>
      <c r="B259" s="22" t="s">
        <v>280</v>
      </c>
      <c r="C259" s="21">
        <v>10000</v>
      </c>
      <c r="D259" s="23" t="s">
        <v>296</v>
      </c>
      <c r="E259" s="21">
        <v>0</v>
      </c>
      <c r="F259" s="24">
        <v>1530.12</v>
      </c>
      <c r="G259" s="25">
        <v>0</v>
      </c>
      <c r="H259" s="161" t="s">
        <v>254</v>
      </c>
      <c r="I259" s="161"/>
      <c r="M259" s="54" t="s">
        <v>354</v>
      </c>
    </row>
    <row r="260" spans="1:13" ht="72" x14ac:dyDescent="0.25">
      <c r="A260" s="21">
        <v>272</v>
      </c>
      <c r="B260" s="27" t="s">
        <v>281</v>
      </c>
      <c r="C260" s="21" t="s">
        <v>252</v>
      </c>
      <c r="D260" s="23" t="s">
        <v>281</v>
      </c>
      <c r="E260" s="21">
        <v>0</v>
      </c>
      <c r="F260" s="24">
        <v>105.78</v>
      </c>
      <c r="G260" s="25">
        <v>0</v>
      </c>
      <c r="H260" s="161" t="s">
        <v>254</v>
      </c>
      <c r="I260" s="161"/>
      <c r="J260" s="6" t="s">
        <v>331</v>
      </c>
      <c r="M260" s="54" t="s">
        <v>354</v>
      </c>
    </row>
    <row r="261" spans="1:13" ht="30" x14ac:dyDescent="0.25">
      <c r="A261" s="21">
        <v>273</v>
      </c>
      <c r="B261" s="28" t="s">
        <v>282</v>
      </c>
      <c r="C261" s="29">
        <v>7300</v>
      </c>
      <c r="D261" s="30">
        <v>45862839</v>
      </c>
      <c r="E261" s="21">
        <v>0</v>
      </c>
      <c r="F261" s="31">
        <v>742.92</v>
      </c>
      <c r="G261" s="25">
        <v>0</v>
      </c>
      <c r="H261" s="161" t="s">
        <v>254</v>
      </c>
      <c r="I261" s="161"/>
      <c r="M261" s="54" t="s">
        <v>354</v>
      </c>
    </row>
    <row r="262" spans="1:13" ht="30" x14ac:dyDescent="0.25">
      <c r="A262" s="21">
        <v>274</v>
      </c>
      <c r="B262" s="28" t="s">
        <v>283</v>
      </c>
      <c r="C262" s="29">
        <v>7300</v>
      </c>
      <c r="D262" s="30">
        <v>45862838</v>
      </c>
      <c r="E262" s="21">
        <v>0</v>
      </c>
      <c r="F262" s="31">
        <v>742.92</v>
      </c>
      <c r="G262" s="25">
        <v>0</v>
      </c>
      <c r="H262" s="161" t="s">
        <v>254</v>
      </c>
      <c r="I262" s="161"/>
      <c r="M262" s="54" t="s">
        <v>354</v>
      </c>
    </row>
    <row r="263" spans="1:13" ht="30" x14ac:dyDescent="0.25">
      <c r="A263" s="7"/>
      <c r="B263" s="35" t="s">
        <v>297</v>
      </c>
      <c r="C263" s="7" t="s">
        <v>298</v>
      </c>
      <c r="D263" s="33"/>
      <c r="E263" s="7"/>
      <c r="F263" s="34"/>
      <c r="G263" s="9"/>
      <c r="H263" s="7"/>
      <c r="I263" s="7"/>
      <c r="M263" s="54" t="s">
        <v>351</v>
      </c>
    </row>
    <row r="264" spans="1:13" ht="30" x14ac:dyDescent="0.25">
      <c r="A264" s="7"/>
      <c r="B264" s="8" t="s">
        <v>299</v>
      </c>
      <c r="C264" s="7" t="s">
        <v>300</v>
      </c>
      <c r="D264" s="33"/>
      <c r="E264" s="7"/>
      <c r="F264" s="34"/>
      <c r="G264" s="9"/>
      <c r="H264" s="7"/>
      <c r="I264" s="7"/>
      <c r="M264" s="54" t="s">
        <v>351</v>
      </c>
    </row>
    <row r="265" spans="1:13" ht="30" x14ac:dyDescent="0.25">
      <c r="A265" s="7"/>
      <c r="B265" s="8" t="s">
        <v>301</v>
      </c>
      <c r="C265" s="7" t="s">
        <v>300</v>
      </c>
      <c r="D265" s="33"/>
      <c r="E265" s="7"/>
      <c r="F265" s="34"/>
      <c r="G265" s="9"/>
      <c r="H265" s="7"/>
      <c r="I265" s="7"/>
      <c r="M265" s="54" t="s">
        <v>351</v>
      </c>
    </row>
    <row r="266" spans="1:13" ht="30" x14ac:dyDescent="0.25">
      <c r="A266" s="7"/>
      <c r="B266" s="8" t="s">
        <v>302</v>
      </c>
      <c r="C266" s="7" t="s">
        <v>300</v>
      </c>
      <c r="D266" s="33"/>
      <c r="E266" s="7"/>
      <c r="F266" s="34"/>
      <c r="G266" s="9"/>
      <c r="H266" s="7"/>
      <c r="I266" s="7"/>
      <c r="M266" s="54" t="s">
        <v>351</v>
      </c>
    </row>
    <row r="267" spans="1:13" ht="30" x14ac:dyDescent="0.25">
      <c r="A267" s="7"/>
      <c r="B267" s="8" t="s">
        <v>303</v>
      </c>
      <c r="C267" s="7" t="s">
        <v>300</v>
      </c>
      <c r="D267" s="33"/>
      <c r="E267" s="7"/>
      <c r="F267" s="34"/>
      <c r="G267" s="9"/>
      <c r="H267" s="7"/>
      <c r="I267" s="7"/>
      <c r="M267" s="54" t="s">
        <v>351</v>
      </c>
    </row>
    <row r="268" spans="1:13" ht="30" x14ac:dyDescent="0.25">
      <c r="A268" s="7"/>
      <c r="B268" s="8" t="s">
        <v>304</v>
      </c>
      <c r="C268" s="7"/>
      <c r="D268" s="33"/>
      <c r="E268" s="7"/>
      <c r="F268" s="34"/>
      <c r="G268" s="9"/>
      <c r="H268" s="7"/>
      <c r="I268" s="7"/>
      <c r="J268" s="6" t="s">
        <v>308</v>
      </c>
      <c r="M268" s="54" t="s">
        <v>354</v>
      </c>
    </row>
    <row r="269" spans="1:13" ht="30" x14ac:dyDescent="0.25">
      <c r="A269" s="7"/>
      <c r="B269" s="8" t="s">
        <v>305</v>
      </c>
      <c r="C269" s="7"/>
      <c r="D269" s="33"/>
      <c r="E269" s="7"/>
      <c r="F269" s="34"/>
      <c r="G269" s="9"/>
      <c r="H269" s="7"/>
      <c r="I269" s="7"/>
      <c r="J269" s="6">
        <v>1</v>
      </c>
      <c r="M269" s="54" t="s">
        <v>354</v>
      </c>
    </row>
    <row r="270" spans="1:13" ht="30" x14ac:dyDescent="0.25">
      <c r="A270" s="7"/>
      <c r="B270" s="8" t="s">
        <v>306</v>
      </c>
      <c r="C270" s="32"/>
      <c r="D270" s="33"/>
      <c r="E270" s="7"/>
      <c r="F270" s="34"/>
      <c r="G270" s="9"/>
      <c r="H270" s="7"/>
      <c r="I270" s="7"/>
      <c r="J270" s="6" t="s">
        <v>309</v>
      </c>
      <c r="M270" s="54" t="s">
        <v>354</v>
      </c>
    </row>
    <row r="271" spans="1:13" ht="30" x14ac:dyDescent="0.25">
      <c r="A271" s="7"/>
      <c r="B271" s="8" t="s">
        <v>307</v>
      </c>
      <c r="C271" s="32"/>
      <c r="D271" s="33"/>
      <c r="E271" s="7"/>
      <c r="F271" s="34"/>
      <c r="G271" s="9"/>
      <c r="H271" s="7"/>
      <c r="I271" s="7"/>
      <c r="J271" s="6">
        <v>180</v>
      </c>
      <c r="M271" s="54" t="s">
        <v>354</v>
      </c>
    </row>
    <row r="272" spans="1:13" ht="15.75" thickBot="1" x14ac:dyDescent="0.3">
      <c r="A272" s="11"/>
      <c r="B272" s="12"/>
      <c r="C272" s="12"/>
      <c r="D272" s="16"/>
      <c r="E272" s="13"/>
      <c r="F272" s="14" t="s">
        <v>251</v>
      </c>
      <c r="G272" s="154">
        <f>SUM(G4:G262)</f>
        <v>1549785.2400000009</v>
      </c>
      <c r="H272" s="155"/>
      <c r="I272" s="15"/>
      <c r="M272" s="54"/>
    </row>
    <row r="273" spans="1:13" x14ac:dyDescent="0.25">
      <c r="A273" s="3"/>
      <c r="B273" s="3"/>
      <c r="C273" s="3"/>
      <c r="D273" s="17"/>
      <c r="E273" s="3"/>
      <c r="F273" s="3"/>
      <c r="G273" s="4"/>
      <c r="H273" s="3"/>
      <c r="I273" s="3"/>
      <c r="M273" s="54"/>
    </row>
    <row r="274" spans="1:13" x14ac:dyDescent="0.25">
      <c r="A274" s="3"/>
      <c r="B274" s="50"/>
      <c r="I274" s="3"/>
      <c r="M274" s="54"/>
    </row>
    <row r="275" spans="1:13" x14ac:dyDescent="0.25">
      <c r="A275" s="3"/>
      <c r="B275" s="70" t="s">
        <v>350</v>
      </c>
      <c r="C275" s="3"/>
      <c r="D275" s="17"/>
      <c r="E275" s="3"/>
      <c r="F275" s="3"/>
      <c r="G275" s="3"/>
      <c r="H275" s="3"/>
      <c r="I275" s="3"/>
      <c r="M275" s="54"/>
    </row>
    <row r="276" spans="1:13" x14ac:dyDescent="0.25">
      <c r="A276" s="3"/>
      <c r="B276" s="71" t="s">
        <v>346</v>
      </c>
      <c r="C276" s="3"/>
      <c r="D276" s="17" t="s">
        <v>310</v>
      </c>
      <c r="E276" s="3"/>
      <c r="F276" s="3">
        <v>263.20999999999998</v>
      </c>
      <c r="G276" s="3"/>
      <c r="H276" s="3" t="s">
        <v>311</v>
      </c>
      <c r="I276" s="3"/>
      <c r="M276" s="54" t="s">
        <v>354</v>
      </c>
    </row>
    <row r="277" spans="1:13" x14ac:dyDescent="0.25">
      <c r="A277" s="3"/>
      <c r="B277" s="71" t="s">
        <v>347</v>
      </c>
      <c r="C277" s="3"/>
      <c r="D277" s="17" t="s">
        <v>312</v>
      </c>
      <c r="E277" s="3"/>
      <c r="F277" s="3">
        <v>279.70999999999998</v>
      </c>
      <c r="G277" s="3"/>
      <c r="H277" s="3" t="s">
        <v>311</v>
      </c>
      <c r="I277" s="3"/>
      <c r="M277" s="54" t="s">
        <v>354</v>
      </c>
    </row>
    <row r="278" spans="1:13" x14ac:dyDescent="0.25">
      <c r="A278" s="3"/>
      <c r="B278" s="71" t="s">
        <v>348</v>
      </c>
      <c r="C278" s="3"/>
      <c r="D278" s="17" t="s">
        <v>313</v>
      </c>
      <c r="E278" s="3"/>
      <c r="F278" s="3">
        <v>279.70999999999998</v>
      </c>
      <c r="G278" s="3"/>
      <c r="H278" s="3" t="s">
        <v>311</v>
      </c>
      <c r="I278" s="3"/>
      <c r="M278" s="54" t="s">
        <v>354</v>
      </c>
    </row>
    <row r="279" spans="1:13" x14ac:dyDescent="0.25">
      <c r="A279" s="3"/>
      <c r="B279" s="71" t="s">
        <v>349</v>
      </c>
      <c r="C279" s="3"/>
      <c r="D279" s="17" t="s">
        <v>314</v>
      </c>
      <c r="E279" s="3"/>
      <c r="F279" s="3">
        <v>279.70999999999998</v>
      </c>
      <c r="G279" s="3"/>
      <c r="H279" s="3" t="s">
        <v>311</v>
      </c>
      <c r="I279" s="3"/>
      <c r="M279" s="54" t="s">
        <v>354</v>
      </c>
    </row>
    <row r="280" spans="1:13" x14ac:dyDescent="0.25">
      <c r="A280" s="3"/>
      <c r="B280" s="71" t="s">
        <v>319</v>
      </c>
      <c r="C280" s="3"/>
      <c r="D280" s="17" t="s">
        <v>317</v>
      </c>
      <c r="E280" s="3"/>
      <c r="F280" s="38">
        <v>703.54</v>
      </c>
      <c r="G280" s="3"/>
      <c r="H280" s="65" t="s">
        <v>318</v>
      </c>
      <c r="I280" s="3"/>
      <c r="K280" s="63" t="s">
        <v>392</v>
      </c>
      <c r="M280" s="54" t="s">
        <v>352</v>
      </c>
    </row>
    <row r="281" spans="1:13" x14ac:dyDescent="0.25">
      <c r="A281" s="3"/>
      <c r="B281" s="50"/>
      <c r="I281" s="3"/>
    </row>
    <row r="282" spans="1:13" x14ac:dyDescent="0.25">
      <c r="A282" s="57"/>
      <c r="B282" s="58"/>
      <c r="C282" s="53"/>
      <c r="D282" s="59"/>
      <c r="E282" s="53"/>
      <c r="F282" s="53"/>
      <c r="G282" s="53"/>
      <c r="I282" s="3"/>
    </row>
    <row r="283" spans="1:13" x14ac:dyDescent="0.25">
      <c r="A283" s="57"/>
      <c r="B283" s="58" t="s">
        <v>358</v>
      </c>
      <c r="C283" s="53"/>
      <c r="D283" s="59"/>
      <c r="E283" s="53"/>
      <c r="F283" s="53"/>
      <c r="G283" s="53"/>
      <c r="I283" s="3"/>
    </row>
    <row r="284" spans="1:13" x14ac:dyDescent="0.25">
      <c r="A284" s="57"/>
      <c r="B284" s="58"/>
      <c r="C284" s="53"/>
      <c r="D284" s="59"/>
      <c r="E284" s="53"/>
      <c r="F284" s="53"/>
      <c r="G284" s="53"/>
      <c r="I284" s="3"/>
    </row>
    <row r="285" spans="1:13" ht="30" x14ac:dyDescent="0.25">
      <c r="A285" s="57"/>
      <c r="B285" s="58" t="s">
        <v>359</v>
      </c>
      <c r="C285" s="53">
        <v>20000</v>
      </c>
      <c r="D285" s="59" t="s">
        <v>360</v>
      </c>
      <c r="E285" s="53"/>
      <c r="F285" s="53">
        <v>480</v>
      </c>
      <c r="G285" s="53"/>
      <c r="I285" s="3"/>
    </row>
    <row r="286" spans="1:13" x14ac:dyDescent="0.25">
      <c r="A286" s="57"/>
      <c r="B286" s="60" t="s">
        <v>361</v>
      </c>
      <c r="C286" s="53">
        <v>45000</v>
      </c>
      <c r="D286" s="53" t="s">
        <v>362</v>
      </c>
      <c r="E286" s="53"/>
      <c r="F286" s="53">
        <v>260</v>
      </c>
      <c r="G286" s="53"/>
      <c r="I286" s="3"/>
    </row>
    <row r="287" spans="1:13" x14ac:dyDescent="0.25">
      <c r="A287" s="57"/>
      <c r="B287" s="58" t="s">
        <v>364</v>
      </c>
      <c r="C287" s="53">
        <v>50000</v>
      </c>
      <c r="D287" s="61" t="s">
        <v>363</v>
      </c>
      <c r="E287" s="53"/>
      <c r="F287" s="53">
        <v>1000</v>
      </c>
      <c r="G287" s="53"/>
      <c r="I287" s="3"/>
    </row>
    <row r="288" spans="1:13" x14ac:dyDescent="0.25">
      <c r="A288" s="57"/>
      <c r="B288" s="58" t="s">
        <v>365</v>
      </c>
      <c r="C288" s="53">
        <v>50000</v>
      </c>
      <c r="D288" s="61" t="s">
        <v>366</v>
      </c>
      <c r="E288" s="53"/>
      <c r="F288" s="53">
        <v>1000</v>
      </c>
      <c r="G288" s="53"/>
      <c r="I288" s="3"/>
    </row>
    <row r="289" spans="1:10" x14ac:dyDescent="0.25">
      <c r="A289" s="57"/>
      <c r="B289" s="58" t="s">
        <v>368</v>
      </c>
      <c r="C289" s="53">
        <v>50000</v>
      </c>
      <c r="D289" s="53" t="s">
        <v>367</v>
      </c>
      <c r="E289" s="53"/>
      <c r="F289" s="53">
        <v>1000</v>
      </c>
      <c r="G289" s="53" t="s">
        <v>381</v>
      </c>
      <c r="H289" s="53"/>
      <c r="I289" s="57"/>
      <c r="J289" s="6" t="s">
        <v>382</v>
      </c>
    </row>
    <row r="290" spans="1:10" x14ac:dyDescent="0.25">
      <c r="A290" s="57"/>
      <c r="B290" s="58" t="s">
        <v>370</v>
      </c>
      <c r="C290" s="53">
        <v>50000</v>
      </c>
      <c r="D290" s="53" t="s">
        <v>369</v>
      </c>
      <c r="E290" s="53"/>
      <c r="F290" s="53">
        <v>1000</v>
      </c>
      <c r="G290" s="53" t="s">
        <v>381</v>
      </c>
      <c r="H290" s="53"/>
      <c r="I290" s="57"/>
    </row>
    <row r="291" spans="1:10" x14ac:dyDescent="0.25">
      <c r="A291" s="57"/>
      <c r="B291" s="58" t="s">
        <v>372</v>
      </c>
      <c r="C291" s="53">
        <v>36000</v>
      </c>
      <c r="D291" s="53" t="s">
        <v>371</v>
      </c>
      <c r="E291" s="53"/>
      <c r="F291" s="53">
        <v>730</v>
      </c>
      <c r="G291" s="53"/>
      <c r="I291" s="3"/>
    </row>
    <row r="292" spans="1:10" x14ac:dyDescent="0.25">
      <c r="A292" s="57"/>
      <c r="B292" s="58" t="s">
        <v>373</v>
      </c>
      <c r="C292" s="53">
        <v>21000</v>
      </c>
      <c r="D292" s="53" t="s">
        <v>374</v>
      </c>
      <c r="E292" s="53"/>
      <c r="F292" s="53">
        <v>1340</v>
      </c>
      <c r="G292" s="53"/>
      <c r="I292" s="3"/>
    </row>
    <row r="293" spans="1:10" x14ac:dyDescent="0.25">
      <c r="A293" s="57"/>
      <c r="B293" s="58" t="s">
        <v>375</v>
      </c>
      <c r="C293" s="53">
        <v>21000</v>
      </c>
      <c r="D293" s="53" t="s">
        <v>376</v>
      </c>
      <c r="E293" s="53"/>
      <c r="F293" s="53">
        <v>1340</v>
      </c>
      <c r="G293" s="53"/>
      <c r="I293" s="3"/>
    </row>
    <row r="294" spans="1:10" x14ac:dyDescent="0.25">
      <c r="A294" s="57"/>
      <c r="B294" s="58" t="s">
        <v>378</v>
      </c>
      <c r="C294" s="53">
        <v>21000</v>
      </c>
      <c r="D294" s="53" t="s">
        <v>377</v>
      </c>
      <c r="E294" s="53"/>
      <c r="F294" s="53">
        <v>1340</v>
      </c>
      <c r="G294" s="53"/>
      <c r="I294" s="3"/>
    </row>
    <row r="295" spans="1:10" x14ac:dyDescent="0.25">
      <c r="A295" s="57"/>
      <c r="B295" s="53"/>
      <c r="C295" s="53"/>
      <c r="D295" s="59"/>
      <c r="E295" s="53"/>
      <c r="F295" s="53"/>
      <c r="G295" s="53"/>
      <c r="I295" s="3"/>
    </row>
    <row r="296" spans="1:10" x14ac:dyDescent="0.25">
      <c r="A296" s="57"/>
      <c r="B296" s="53"/>
      <c r="C296" s="53"/>
      <c r="D296" s="59"/>
      <c r="E296" s="53"/>
      <c r="F296" s="53"/>
      <c r="G296" s="53"/>
      <c r="I296" s="3"/>
    </row>
    <row r="297" spans="1:10" x14ac:dyDescent="0.25">
      <c r="A297" s="57"/>
      <c r="B297" s="58" t="s">
        <v>379</v>
      </c>
      <c r="C297" s="53"/>
      <c r="D297" s="59"/>
      <c r="E297" s="53"/>
      <c r="F297" s="53"/>
      <c r="G297" s="53"/>
      <c r="I297" s="3"/>
    </row>
    <row r="298" spans="1:10" x14ac:dyDescent="0.25">
      <c r="A298" s="57"/>
      <c r="B298" s="58" t="s">
        <v>380</v>
      </c>
      <c r="C298" s="53"/>
      <c r="D298" s="59"/>
      <c r="E298" s="53"/>
      <c r="F298" s="53"/>
      <c r="G298" s="53"/>
      <c r="I298" s="3"/>
    </row>
    <row r="299" spans="1:10" x14ac:dyDescent="0.25">
      <c r="A299" s="57"/>
      <c r="B299" s="53"/>
      <c r="C299" s="53"/>
      <c r="D299" s="59"/>
      <c r="E299" s="53"/>
      <c r="F299" s="53"/>
      <c r="G299" s="53"/>
      <c r="I299" s="3"/>
    </row>
    <row r="300" spans="1:10" x14ac:dyDescent="0.25">
      <c r="A300" s="53"/>
      <c r="B300" s="53"/>
      <c r="C300" s="53"/>
      <c r="D300" s="59"/>
      <c r="E300" s="53"/>
      <c r="F300" s="53"/>
      <c r="G300" s="53"/>
    </row>
  </sheetData>
  <autoFilter ref="A3:K272" xr:uid="{00000000-0009-0000-0000-000000000000}"/>
  <mergeCells count="234">
    <mergeCell ref="H261:I261"/>
    <mergeCell ref="H262:I262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29:I229"/>
    <mergeCell ref="H230:I230"/>
    <mergeCell ref="H231:I231"/>
    <mergeCell ref="H232:I232"/>
    <mergeCell ref="H233:I233"/>
    <mergeCell ref="H222:I222"/>
    <mergeCell ref="H223:I223"/>
    <mergeCell ref="H224:I224"/>
    <mergeCell ref="H225:I225"/>
    <mergeCell ref="H226:I226"/>
    <mergeCell ref="H199:I199"/>
    <mergeCell ref="H200:I200"/>
    <mergeCell ref="H201:I201"/>
    <mergeCell ref="H220:I220"/>
    <mergeCell ref="H221:I221"/>
    <mergeCell ref="H194:I194"/>
    <mergeCell ref="H195:I195"/>
    <mergeCell ref="H196:I196"/>
    <mergeCell ref="H197:I197"/>
    <mergeCell ref="H198:I198"/>
    <mergeCell ref="H191:I191"/>
    <mergeCell ref="H192:I192"/>
    <mergeCell ref="H193:I193"/>
    <mergeCell ref="H186:I186"/>
    <mergeCell ref="H187:I187"/>
    <mergeCell ref="H188:I188"/>
    <mergeCell ref="H189:I189"/>
    <mergeCell ref="H190:I190"/>
    <mergeCell ref="H183:I183"/>
    <mergeCell ref="H184:I184"/>
    <mergeCell ref="H185:I185"/>
    <mergeCell ref="H180:I180"/>
    <mergeCell ref="H181:I181"/>
    <mergeCell ref="H182:I182"/>
    <mergeCell ref="H175:I175"/>
    <mergeCell ref="H176:I176"/>
    <mergeCell ref="H177:I177"/>
    <mergeCell ref="H178:I178"/>
    <mergeCell ref="H179:I179"/>
    <mergeCell ref="H170:I170"/>
    <mergeCell ref="H171:I171"/>
    <mergeCell ref="H172:I172"/>
    <mergeCell ref="H173:I173"/>
    <mergeCell ref="H174:I174"/>
    <mergeCell ref="H167:I167"/>
    <mergeCell ref="H168:I168"/>
    <mergeCell ref="H169:I169"/>
    <mergeCell ref="H166:I166"/>
    <mergeCell ref="H161:I161"/>
    <mergeCell ref="H162:I162"/>
    <mergeCell ref="H163:I163"/>
    <mergeCell ref="H164:I164"/>
    <mergeCell ref="H165:I165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46:I146"/>
    <mergeCell ref="H147:I147"/>
    <mergeCell ref="H148:I148"/>
    <mergeCell ref="H149:I149"/>
    <mergeCell ref="H150:I150"/>
    <mergeCell ref="H141:I141"/>
    <mergeCell ref="H142:I142"/>
    <mergeCell ref="H143:I143"/>
    <mergeCell ref="H144:I144"/>
    <mergeCell ref="H145:I14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16:I116"/>
    <mergeCell ref="H117:I117"/>
    <mergeCell ref="H118:I118"/>
    <mergeCell ref="H119:I119"/>
    <mergeCell ref="H120:I120"/>
    <mergeCell ref="H111:I111"/>
    <mergeCell ref="H112:I112"/>
    <mergeCell ref="H113:I113"/>
    <mergeCell ref="H114:I114"/>
    <mergeCell ref="H115:I115"/>
    <mergeCell ref="H106:I106"/>
    <mergeCell ref="H107:I107"/>
    <mergeCell ref="H108:I108"/>
    <mergeCell ref="H109:I109"/>
    <mergeCell ref="H110:I110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100:I100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37:I37"/>
    <mergeCell ref="H38:I38"/>
    <mergeCell ref="H39:I39"/>
    <mergeCell ref="H40:I40"/>
    <mergeCell ref="H18:I18"/>
    <mergeCell ref="H19:I19"/>
    <mergeCell ref="H20:I2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K7:L7"/>
    <mergeCell ref="A1:H1"/>
    <mergeCell ref="G272:H272"/>
    <mergeCell ref="H2:I2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21:I21"/>
    <mergeCell ref="H22:I22"/>
    <mergeCell ref="H23:I23"/>
    <mergeCell ref="H24:I24"/>
    <mergeCell ref="H25:I25"/>
    <mergeCell ref="H16:I16"/>
    <mergeCell ref="H17:I17"/>
    <mergeCell ref="H36:I36"/>
  </mergeCells>
  <pageMargins left="0.7" right="0.7" top="0.75" bottom="0.75" header="0.3" footer="0.3"/>
  <pageSetup paperSize="180" scale="5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3237-078C-4221-8E8C-5B8EF1E469AD}">
  <sheetPr>
    <tabColor theme="9" tint="0.79998168889431442"/>
  </sheetPr>
  <dimension ref="A4:M21"/>
  <sheetViews>
    <sheetView topLeftCell="A5" workbookViewId="0">
      <selection activeCell="B4" sqref="B4:M21"/>
    </sheetView>
  </sheetViews>
  <sheetFormatPr defaultRowHeight="15" x14ac:dyDescent="0.25"/>
  <cols>
    <col min="2" max="2" width="36.5703125" customWidth="1"/>
    <col min="4" max="4" width="14.140625" customWidth="1"/>
  </cols>
  <sheetData>
    <row r="4" spans="1:13" ht="30" x14ac:dyDescent="0.25">
      <c r="A4" s="18">
        <v>176</v>
      </c>
      <c r="B4" s="8" t="s">
        <v>105</v>
      </c>
      <c r="C4" s="7">
        <v>16500</v>
      </c>
      <c r="D4" s="19" t="s">
        <v>257</v>
      </c>
      <c r="E4" s="7">
        <v>20</v>
      </c>
      <c r="F4" s="9">
        <v>286.58999999999997</v>
      </c>
      <c r="G4" s="9">
        <f t="shared" ref="G4:G13" si="0">F4*E4</f>
        <v>5731.7999999999993</v>
      </c>
      <c r="H4" s="158" t="s">
        <v>254</v>
      </c>
      <c r="I4" s="158"/>
      <c r="J4" s="6">
        <v>12</v>
      </c>
      <c r="M4" s="54" t="s">
        <v>354</v>
      </c>
    </row>
    <row r="5" spans="1:13" ht="30" x14ac:dyDescent="0.25">
      <c r="A5" s="18">
        <v>177</v>
      </c>
      <c r="B5" s="8" t="s">
        <v>106</v>
      </c>
      <c r="C5" s="7">
        <v>23600</v>
      </c>
      <c r="D5" s="19" t="s">
        <v>257</v>
      </c>
      <c r="E5" s="7">
        <v>40</v>
      </c>
      <c r="F5" s="9">
        <v>237.39</v>
      </c>
      <c r="G5" s="9">
        <f t="shared" si="0"/>
        <v>9495.5999999999985</v>
      </c>
      <c r="H5" s="158" t="s">
        <v>254</v>
      </c>
      <c r="I5" s="158"/>
      <c r="J5" s="6">
        <v>20</v>
      </c>
      <c r="M5" s="54" t="s">
        <v>354</v>
      </c>
    </row>
    <row r="6" spans="1:13" ht="30" x14ac:dyDescent="0.25">
      <c r="A6" s="18">
        <v>178</v>
      </c>
      <c r="B6" s="8" t="s">
        <v>107</v>
      </c>
      <c r="C6" s="7">
        <v>16500</v>
      </c>
      <c r="D6" s="19" t="s">
        <v>257</v>
      </c>
      <c r="E6" s="7">
        <v>20</v>
      </c>
      <c r="F6" s="9">
        <v>286.58999999999997</v>
      </c>
      <c r="G6" s="9">
        <f t="shared" si="0"/>
        <v>5731.7999999999993</v>
      </c>
      <c r="H6" s="158" t="s">
        <v>254</v>
      </c>
      <c r="I6" s="158"/>
      <c r="J6" s="6">
        <v>14</v>
      </c>
      <c r="M6" s="54" t="s">
        <v>354</v>
      </c>
    </row>
    <row r="7" spans="1:13" ht="30" x14ac:dyDescent="0.25">
      <c r="A7" s="18">
        <v>179</v>
      </c>
      <c r="B7" s="8" t="s">
        <v>108</v>
      </c>
      <c r="C7" s="7">
        <v>16500</v>
      </c>
      <c r="D7" s="19" t="s">
        <v>257</v>
      </c>
      <c r="E7" s="7">
        <v>20</v>
      </c>
      <c r="F7" s="9">
        <v>286.58999999999997</v>
      </c>
      <c r="G7" s="9">
        <f t="shared" si="0"/>
        <v>5731.7999999999993</v>
      </c>
      <c r="H7" s="158" t="s">
        <v>254</v>
      </c>
      <c r="I7" s="158"/>
      <c r="J7" s="6">
        <v>10</v>
      </c>
      <c r="M7" s="54" t="s">
        <v>354</v>
      </c>
    </row>
    <row r="8" spans="1:13" ht="30" x14ac:dyDescent="0.25">
      <c r="A8" s="18">
        <v>180</v>
      </c>
      <c r="B8" s="8" t="s">
        <v>259</v>
      </c>
      <c r="C8" s="7">
        <v>15000</v>
      </c>
      <c r="D8" s="19" t="s">
        <v>257</v>
      </c>
      <c r="E8" s="7">
        <v>90</v>
      </c>
      <c r="F8" s="9">
        <v>237.39</v>
      </c>
      <c r="G8" s="9">
        <f t="shared" si="0"/>
        <v>21365.1</v>
      </c>
      <c r="H8" s="158" t="s">
        <v>254</v>
      </c>
      <c r="I8" s="158"/>
      <c r="J8" s="6">
        <v>48</v>
      </c>
      <c r="M8" s="54" t="s">
        <v>354</v>
      </c>
    </row>
    <row r="9" spans="1:13" ht="30" x14ac:dyDescent="0.25">
      <c r="A9" s="18">
        <v>181</v>
      </c>
      <c r="B9" s="40" t="s">
        <v>394</v>
      </c>
      <c r="C9" s="41">
        <v>26000</v>
      </c>
      <c r="D9" s="42" t="s">
        <v>257</v>
      </c>
      <c r="E9" s="41">
        <v>2</v>
      </c>
      <c r="F9" s="43">
        <v>413.28</v>
      </c>
      <c r="G9" s="43">
        <f t="shared" si="0"/>
        <v>826.56</v>
      </c>
      <c r="H9" s="160" t="s">
        <v>254</v>
      </c>
      <c r="I9" s="160"/>
      <c r="J9" s="36">
        <v>0</v>
      </c>
      <c r="K9" s="2" t="s">
        <v>322</v>
      </c>
      <c r="L9" s="2"/>
      <c r="M9" s="54" t="s">
        <v>354</v>
      </c>
    </row>
    <row r="10" spans="1:13" ht="30" x14ac:dyDescent="0.25">
      <c r="A10" s="18">
        <v>182</v>
      </c>
      <c r="B10" s="40" t="s">
        <v>395</v>
      </c>
      <c r="C10" s="41">
        <v>15000</v>
      </c>
      <c r="D10" s="42" t="s">
        <v>257</v>
      </c>
      <c r="E10" s="41">
        <v>2</v>
      </c>
      <c r="F10" s="43">
        <v>413.28</v>
      </c>
      <c r="G10" s="43">
        <f t="shared" si="0"/>
        <v>826.56</v>
      </c>
      <c r="H10" s="160" t="s">
        <v>254</v>
      </c>
      <c r="I10" s="160"/>
      <c r="J10" s="36">
        <v>0</v>
      </c>
      <c r="K10" s="2" t="s">
        <v>323</v>
      </c>
      <c r="L10" s="2"/>
      <c r="M10" s="54" t="s">
        <v>354</v>
      </c>
    </row>
    <row r="11" spans="1:13" ht="30" x14ac:dyDescent="0.25">
      <c r="A11" s="18">
        <v>183</v>
      </c>
      <c r="B11" s="40" t="s">
        <v>396</v>
      </c>
      <c r="C11" s="41">
        <v>15000</v>
      </c>
      <c r="D11" s="42" t="s">
        <v>257</v>
      </c>
      <c r="E11" s="41">
        <v>2</v>
      </c>
      <c r="F11" s="43">
        <v>413.28</v>
      </c>
      <c r="G11" s="43">
        <f t="shared" si="0"/>
        <v>826.56</v>
      </c>
      <c r="H11" s="160" t="s">
        <v>254</v>
      </c>
      <c r="I11" s="160"/>
      <c r="J11" s="36">
        <v>0</v>
      </c>
      <c r="K11" s="2" t="s">
        <v>324</v>
      </c>
      <c r="L11" s="2"/>
      <c r="M11" s="54" t="s">
        <v>354</v>
      </c>
    </row>
    <row r="12" spans="1:13" ht="30" x14ac:dyDescent="0.25">
      <c r="A12" s="18">
        <v>184</v>
      </c>
      <c r="B12" s="40" t="s">
        <v>397</v>
      </c>
      <c r="C12" s="41">
        <v>15000</v>
      </c>
      <c r="D12" s="42" t="s">
        <v>257</v>
      </c>
      <c r="E12" s="41">
        <v>2</v>
      </c>
      <c r="F12" s="43">
        <v>413.28</v>
      </c>
      <c r="G12" s="43">
        <f t="shared" si="0"/>
        <v>826.56</v>
      </c>
      <c r="H12" s="160" t="s">
        <v>254</v>
      </c>
      <c r="I12" s="160"/>
      <c r="J12" s="36">
        <v>0</v>
      </c>
      <c r="K12" s="2" t="s">
        <v>325</v>
      </c>
      <c r="L12" s="2"/>
      <c r="M12" s="54" t="s">
        <v>354</v>
      </c>
    </row>
    <row r="13" spans="1:13" ht="30" x14ac:dyDescent="0.25">
      <c r="A13" s="18">
        <v>185</v>
      </c>
      <c r="B13" s="8" t="s">
        <v>126</v>
      </c>
      <c r="C13" s="7">
        <v>88000</v>
      </c>
      <c r="D13" s="10" t="s">
        <v>257</v>
      </c>
      <c r="E13" s="7">
        <v>2</v>
      </c>
      <c r="F13" s="9">
        <v>329.64</v>
      </c>
      <c r="G13" s="9">
        <f t="shared" si="0"/>
        <v>659.28</v>
      </c>
      <c r="H13" s="158" t="s">
        <v>254</v>
      </c>
      <c r="I13" s="158"/>
      <c r="J13" s="36"/>
      <c r="K13" s="2"/>
      <c r="L13" s="2"/>
      <c r="M13" s="54" t="s">
        <v>354</v>
      </c>
    </row>
    <row r="14" spans="1:13" ht="30" x14ac:dyDescent="0.25">
      <c r="A14" s="18">
        <v>242</v>
      </c>
      <c r="B14" s="66" t="s">
        <v>432</v>
      </c>
      <c r="C14" s="75">
        <v>36000</v>
      </c>
      <c r="D14" s="10" t="s">
        <v>257</v>
      </c>
      <c r="E14" s="54"/>
      <c r="F14" s="54">
        <v>730</v>
      </c>
      <c r="G14" s="68"/>
      <c r="H14" s="158" t="s">
        <v>254</v>
      </c>
      <c r="I14" s="158"/>
      <c r="J14" s="6"/>
      <c r="M14" s="54" t="s">
        <v>354</v>
      </c>
    </row>
    <row r="15" spans="1:13" ht="30" x14ac:dyDescent="0.25">
      <c r="A15" s="18">
        <v>243</v>
      </c>
      <c r="B15" s="66" t="s">
        <v>433</v>
      </c>
      <c r="C15" s="75">
        <v>21000</v>
      </c>
      <c r="D15" s="10" t="s">
        <v>257</v>
      </c>
      <c r="E15" s="54"/>
      <c r="F15" s="54">
        <v>1340</v>
      </c>
      <c r="G15" s="68"/>
      <c r="H15" s="158" t="s">
        <v>254</v>
      </c>
      <c r="I15" s="158"/>
      <c r="J15" s="6"/>
      <c r="M15" s="54" t="s">
        <v>354</v>
      </c>
    </row>
    <row r="16" spans="1:13" ht="30" x14ac:dyDescent="0.25">
      <c r="A16" s="18">
        <v>244</v>
      </c>
      <c r="B16" s="66" t="s">
        <v>434</v>
      </c>
      <c r="C16" s="75">
        <v>21000</v>
      </c>
      <c r="D16" s="10" t="s">
        <v>257</v>
      </c>
      <c r="E16" s="54"/>
      <c r="F16" s="54">
        <v>1340</v>
      </c>
      <c r="G16" s="68"/>
      <c r="H16" s="158" t="s">
        <v>254</v>
      </c>
      <c r="I16" s="158"/>
      <c r="J16" s="6"/>
      <c r="M16" s="54" t="s">
        <v>354</v>
      </c>
    </row>
    <row r="17" spans="1:13" ht="30" x14ac:dyDescent="0.25">
      <c r="A17" s="18">
        <v>245</v>
      </c>
      <c r="B17" s="66" t="s">
        <v>435</v>
      </c>
      <c r="C17" s="75">
        <v>21000</v>
      </c>
      <c r="D17" s="10" t="s">
        <v>257</v>
      </c>
      <c r="E17" s="54"/>
      <c r="F17" s="54">
        <v>1340</v>
      </c>
      <c r="G17" s="68"/>
      <c r="H17" s="158" t="s">
        <v>254</v>
      </c>
      <c r="I17" s="158"/>
      <c r="J17" s="6"/>
      <c r="M17" s="54" t="s">
        <v>354</v>
      </c>
    </row>
    <row r="18" spans="1:13" ht="30" x14ac:dyDescent="0.25">
      <c r="B18" s="8" t="s">
        <v>237</v>
      </c>
      <c r="C18" s="7">
        <v>7000</v>
      </c>
      <c r="D18" s="10" t="s">
        <v>257</v>
      </c>
      <c r="E18" s="7">
        <v>10</v>
      </c>
      <c r="F18" s="9">
        <v>479.7</v>
      </c>
      <c r="G18" s="9">
        <f>F18*E18</f>
        <v>4797</v>
      </c>
      <c r="H18" s="158" t="s">
        <v>254</v>
      </c>
      <c r="I18" s="158"/>
    </row>
    <row r="19" spans="1:13" ht="30" x14ac:dyDescent="0.25">
      <c r="B19" s="8" t="s">
        <v>238</v>
      </c>
      <c r="C19" s="7">
        <v>5900</v>
      </c>
      <c r="D19" s="10" t="s">
        <v>257</v>
      </c>
      <c r="E19" s="7">
        <v>10</v>
      </c>
      <c r="F19" s="9">
        <v>553.5</v>
      </c>
      <c r="G19" s="9">
        <f>F19*E19</f>
        <v>5535</v>
      </c>
      <c r="H19" s="158" t="s">
        <v>254</v>
      </c>
      <c r="I19" s="158"/>
    </row>
    <row r="20" spans="1:13" ht="30" x14ac:dyDescent="0.25">
      <c r="B20" s="8" t="s">
        <v>239</v>
      </c>
      <c r="C20" s="7">
        <v>5900</v>
      </c>
      <c r="D20" s="10" t="s">
        <v>257</v>
      </c>
      <c r="E20" s="7">
        <v>10</v>
      </c>
      <c r="F20" s="9">
        <v>553.5</v>
      </c>
      <c r="G20" s="9">
        <f>F20*E20</f>
        <v>5535</v>
      </c>
      <c r="H20" s="158" t="s">
        <v>254</v>
      </c>
      <c r="I20" s="158"/>
    </row>
    <row r="21" spans="1:13" ht="30" x14ac:dyDescent="0.25">
      <c r="B21" s="8" t="s">
        <v>240</v>
      </c>
      <c r="C21" s="7">
        <v>5900</v>
      </c>
      <c r="D21" s="10" t="s">
        <v>257</v>
      </c>
      <c r="E21" s="7">
        <v>10</v>
      </c>
      <c r="F21" s="9">
        <v>553.5</v>
      </c>
      <c r="G21" s="9">
        <f>F21*E21</f>
        <v>5535</v>
      </c>
      <c r="H21" s="158" t="s">
        <v>254</v>
      </c>
      <c r="I21" s="158"/>
    </row>
  </sheetData>
  <mergeCells count="18">
    <mergeCell ref="H20:I20"/>
    <mergeCell ref="H21:I21"/>
    <mergeCell ref="H18:I18"/>
    <mergeCell ref="H14:I14"/>
    <mergeCell ref="H15:I15"/>
    <mergeCell ref="H16:I16"/>
    <mergeCell ref="H17:I17"/>
    <mergeCell ref="H10:I10"/>
    <mergeCell ref="H11:I11"/>
    <mergeCell ref="H4:I4"/>
    <mergeCell ref="H5:I5"/>
    <mergeCell ref="H19:I19"/>
    <mergeCell ref="H12:I12"/>
    <mergeCell ref="H13:I13"/>
    <mergeCell ref="H6:I6"/>
    <mergeCell ref="H7:I7"/>
    <mergeCell ref="H8:I8"/>
    <mergeCell ref="H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1CE4-A648-4822-8A37-D5CA658F2677}">
  <sheetPr>
    <tabColor theme="9" tint="0.79998168889431442"/>
  </sheetPr>
  <dimension ref="A5:M15"/>
  <sheetViews>
    <sheetView workbookViewId="0">
      <selection activeCell="B5" sqref="B5:M15"/>
    </sheetView>
  </sheetViews>
  <sheetFormatPr defaultRowHeight="15" x14ac:dyDescent="0.25"/>
  <cols>
    <col min="2" max="2" width="24.28515625" customWidth="1"/>
    <col min="4" max="4" width="16.140625" customWidth="1"/>
    <col min="11" max="11" width="14.7109375" customWidth="1"/>
  </cols>
  <sheetData>
    <row r="5" spans="1:13" ht="30" x14ac:dyDescent="0.25">
      <c r="A5" s="18">
        <v>159</v>
      </c>
      <c r="B5" s="8" t="s">
        <v>95</v>
      </c>
      <c r="C5" s="7">
        <v>10000</v>
      </c>
      <c r="D5" s="19" t="s">
        <v>257</v>
      </c>
      <c r="E5" s="7">
        <v>2</v>
      </c>
      <c r="F5" s="9">
        <v>341.94</v>
      </c>
      <c r="G5" s="9">
        <f>F5*E5</f>
        <v>683.88</v>
      </c>
      <c r="H5" s="158" t="s">
        <v>254</v>
      </c>
      <c r="I5" s="158"/>
      <c r="J5" s="6"/>
      <c r="M5" s="54" t="s">
        <v>354</v>
      </c>
    </row>
    <row r="6" spans="1:13" ht="30" x14ac:dyDescent="0.25">
      <c r="A6" s="18">
        <v>160</v>
      </c>
      <c r="B6" s="8" t="s">
        <v>96</v>
      </c>
      <c r="C6" s="7">
        <v>10000</v>
      </c>
      <c r="D6" s="19" t="s">
        <v>257</v>
      </c>
      <c r="E6" s="7">
        <v>2</v>
      </c>
      <c r="F6" s="9">
        <v>741.68999999999994</v>
      </c>
      <c r="G6" s="9">
        <f>F6*E6</f>
        <v>1483.3799999999999</v>
      </c>
      <c r="H6" s="158" t="s">
        <v>254</v>
      </c>
      <c r="I6" s="158"/>
      <c r="J6" s="6"/>
      <c r="M6" s="54" t="s">
        <v>354</v>
      </c>
    </row>
    <row r="7" spans="1:13" ht="30" x14ac:dyDescent="0.25">
      <c r="A7" s="18">
        <v>161</v>
      </c>
      <c r="B7" s="8" t="s">
        <v>97</v>
      </c>
      <c r="C7" s="7">
        <v>10000</v>
      </c>
      <c r="D7" s="19" t="s">
        <v>257</v>
      </c>
      <c r="E7" s="7">
        <v>2</v>
      </c>
      <c r="F7" s="9">
        <v>741.68999999999994</v>
      </c>
      <c r="G7" s="9">
        <f>F7*E7</f>
        <v>1483.3799999999999</v>
      </c>
      <c r="H7" s="158" t="s">
        <v>254</v>
      </c>
      <c r="I7" s="158"/>
      <c r="J7" s="6"/>
      <c r="M7" s="54" t="s">
        <v>354</v>
      </c>
    </row>
    <row r="8" spans="1:13" ht="30" x14ac:dyDescent="0.25">
      <c r="A8" s="18">
        <v>162</v>
      </c>
      <c r="B8" s="8" t="s">
        <v>98</v>
      </c>
      <c r="C8" s="7">
        <v>10000</v>
      </c>
      <c r="D8" s="19" t="s">
        <v>257</v>
      </c>
      <c r="E8" s="7">
        <v>2</v>
      </c>
      <c r="F8" s="9">
        <v>741.68999999999994</v>
      </c>
      <c r="G8" s="9">
        <f>F8*E8</f>
        <v>1483.3799999999999</v>
      </c>
      <c r="H8" s="158" t="s">
        <v>254</v>
      </c>
      <c r="I8" s="158"/>
      <c r="J8" s="6"/>
      <c r="M8" s="54" t="s">
        <v>354</v>
      </c>
    </row>
    <row r="9" spans="1:13" ht="31.5" customHeight="1" x14ac:dyDescent="0.25">
      <c r="A9" s="18">
        <v>164</v>
      </c>
      <c r="B9" s="20" t="s">
        <v>172</v>
      </c>
      <c r="C9" s="7">
        <v>3000</v>
      </c>
      <c r="D9" s="62" t="s">
        <v>257</v>
      </c>
      <c r="E9" s="7">
        <v>2</v>
      </c>
      <c r="F9" s="9">
        <v>311.19</v>
      </c>
      <c r="G9" s="9">
        <f>F9*E9</f>
        <v>622.38</v>
      </c>
      <c r="H9" s="158" t="s">
        <v>254</v>
      </c>
      <c r="I9" s="158"/>
      <c r="J9" s="36">
        <v>3</v>
      </c>
      <c r="K9" s="64" t="s">
        <v>386</v>
      </c>
      <c r="L9" s="2"/>
      <c r="M9" s="54" t="s">
        <v>388</v>
      </c>
    </row>
    <row r="10" spans="1:13" ht="45" x14ac:dyDescent="0.25">
      <c r="A10" s="21">
        <v>260</v>
      </c>
      <c r="B10" s="22" t="s">
        <v>270</v>
      </c>
      <c r="C10" s="21">
        <v>5000</v>
      </c>
      <c r="D10" s="26">
        <v>47095704</v>
      </c>
      <c r="E10" s="21">
        <v>0</v>
      </c>
      <c r="F10" s="24">
        <v>383.76</v>
      </c>
      <c r="G10" s="25">
        <v>0</v>
      </c>
      <c r="H10" s="161" t="s">
        <v>254</v>
      </c>
      <c r="I10" s="161"/>
      <c r="J10" s="6">
        <v>5</v>
      </c>
      <c r="M10" s="54" t="s">
        <v>354</v>
      </c>
    </row>
    <row r="11" spans="1:13" ht="45" x14ac:dyDescent="0.25">
      <c r="A11" s="21">
        <v>261</v>
      </c>
      <c r="B11" s="22" t="s">
        <v>271</v>
      </c>
      <c r="C11" s="21">
        <v>5000</v>
      </c>
      <c r="D11" s="26">
        <v>47095701</v>
      </c>
      <c r="E11" s="21">
        <v>0</v>
      </c>
      <c r="F11" s="24">
        <v>873.3</v>
      </c>
      <c r="G11" s="25">
        <v>0</v>
      </c>
      <c r="H11" s="161" t="s">
        <v>254</v>
      </c>
      <c r="I11" s="161"/>
      <c r="J11" s="6">
        <v>3</v>
      </c>
      <c r="M11" s="54" t="s">
        <v>354</v>
      </c>
    </row>
    <row r="12" spans="1:13" ht="45" x14ac:dyDescent="0.25">
      <c r="A12" s="21">
        <v>262</v>
      </c>
      <c r="B12" s="22" t="s">
        <v>272</v>
      </c>
      <c r="C12" s="21">
        <v>5000</v>
      </c>
      <c r="D12" s="26">
        <v>47095702</v>
      </c>
      <c r="E12" s="21">
        <v>0</v>
      </c>
      <c r="F12" s="24">
        <v>873.3</v>
      </c>
      <c r="G12" s="25">
        <v>0</v>
      </c>
      <c r="H12" s="161" t="s">
        <v>254</v>
      </c>
      <c r="I12" s="161"/>
      <c r="J12" s="6">
        <v>4</v>
      </c>
      <c r="M12" s="54" t="s">
        <v>354</v>
      </c>
    </row>
    <row r="13" spans="1:13" ht="45" x14ac:dyDescent="0.25">
      <c r="A13" s="21">
        <v>263</v>
      </c>
      <c r="B13" s="22" t="s">
        <v>273</v>
      </c>
      <c r="C13" s="21">
        <v>5000</v>
      </c>
      <c r="D13" s="26">
        <v>47095703</v>
      </c>
      <c r="E13" s="21">
        <v>0</v>
      </c>
      <c r="F13" s="24">
        <v>873.3</v>
      </c>
      <c r="G13" s="25">
        <v>0</v>
      </c>
      <c r="H13" s="161" t="s">
        <v>254</v>
      </c>
      <c r="I13" s="161"/>
      <c r="J13" s="6">
        <v>4</v>
      </c>
      <c r="M13" s="54" t="s">
        <v>354</v>
      </c>
    </row>
    <row r="14" spans="1:13" ht="45" x14ac:dyDescent="0.25">
      <c r="A14" s="21">
        <v>273</v>
      </c>
      <c r="B14" s="28" t="s">
        <v>282</v>
      </c>
      <c r="C14" s="29">
        <v>7300</v>
      </c>
      <c r="D14" s="30">
        <v>45862839</v>
      </c>
      <c r="E14" s="21">
        <v>0</v>
      </c>
      <c r="F14" s="31">
        <v>742.92</v>
      </c>
      <c r="G14" s="25">
        <v>0</v>
      </c>
      <c r="H14" s="161" t="s">
        <v>254</v>
      </c>
      <c r="I14" s="161"/>
      <c r="J14" s="6"/>
      <c r="M14" s="54" t="s">
        <v>354</v>
      </c>
    </row>
    <row r="15" spans="1:13" ht="45" x14ac:dyDescent="0.25">
      <c r="A15" s="21">
        <v>274</v>
      </c>
      <c r="B15" s="28" t="s">
        <v>283</v>
      </c>
      <c r="C15" s="29">
        <v>7300</v>
      </c>
      <c r="D15" s="30">
        <v>45862838</v>
      </c>
      <c r="E15" s="21">
        <v>0</v>
      </c>
      <c r="F15" s="31">
        <v>742.92</v>
      </c>
      <c r="G15" s="25">
        <v>0</v>
      </c>
      <c r="H15" s="161" t="s">
        <v>254</v>
      </c>
      <c r="I15" s="161"/>
      <c r="J15" s="6"/>
      <c r="M15" s="54" t="s">
        <v>354</v>
      </c>
    </row>
  </sheetData>
  <mergeCells count="11">
    <mergeCell ref="H15:I15"/>
    <mergeCell ref="H5:I5"/>
    <mergeCell ref="H11:I11"/>
    <mergeCell ref="H12:I12"/>
    <mergeCell ref="H13:I13"/>
    <mergeCell ref="H14:I14"/>
    <mergeCell ref="H10:I10"/>
    <mergeCell ref="H6:I6"/>
    <mergeCell ref="H7:I7"/>
    <mergeCell ref="H8:I8"/>
    <mergeCell ref="H9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DF27-92A8-45FD-84BD-6117305F93EA}">
  <sheetPr>
    <tabColor theme="9" tint="0.79998168889431442"/>
  </sheetPr>
  <dimension ref="A5:M20"/>
  <sheetViews>
    <sheetView topLeftCell="A7" workbookViewId="0">
      <selection activeCell="B19" sqref="B19"/>
    </sheetView>
  </sheetViews>
  <sheetFormatPr defaultRowHeight="15" x14ac:dyDescent="0.25"/>
  <cols>
    <col min="2" max="2" width="30" customWidth="1"/>
  </cols>
  <sheetData>
    <row r="5" spans="1:13" ht="30" x14ac:dyDescent="0.25">
      <c r="A5" s="18">
        <v>150</v>
      </c>
      <c r="B5" s="8" t="s">
        <v>91</v>
      </c>
      <c r="C5" s="7">
        <v>3000</v>
      </c>
      <c r="D5" s="19" t="s">
        <v>257</v>
      </c>
      <c r="E5" s="7">
        <v>6</v>
      </c>
      <c r="F5" s="9">
        <v>161.13</v>
      </c>
      <c r="G5" s="9">
        <f t="shared" ref="G5:G17" si="0">F5*E5</f>
        <v>966.78</v>
      </c>
      <c r="H5" s="158" t="s">
        <v>254</v>
      </c>
      <c r="I5" s="158"/>
      <c r="J5" s="6"/>
      <c r="M5" s="54" t="s">
        <v>354</v>
      </c>
    </row>
    <row r="6" spans="1:13" ht="30" x14ac:dyDescent="0.25">
      <c r="A6" s="18">
        <v>151</v>
      </c>
      <c r="B6" s="8" t="s">
        <v>92</v>
      </c>
      <c r="C6" s="7">
        <v>3500</v>
      </c>
      <c r="D6" s="19" t="s">
        <v>257</v>
      </c>
      <c r="E6" s="7">
        <v>6</v>
      </c>
      <c r="F6" s="9">
        <v>191.88</v>
      </c>
      <c r="G6" s="9">
        <f t="shared" si="0"/>
        <v>1151.28</v>
      </c>
      <c r="H6" s="158" t="s">
        <v>254</v>
      </c>
      <c r="I6" s="158"/>
      <c r="J6" s="6"/>
      <c r="M6" s="54" t="s">
        <v>354</v>
      </c>
    </row>
    <row r="7" spans="1:13" ht="30" x14ac:dyDescent="0.25">
      <c r="A7" s="18">
        <v>152</v>
      </c>
      <c r="B7" s="8" t="s">
        <v>93</v>
      </c>
      <c r="C7" s="7">
        <v>3500</v>
      </c>
      <c r="D7" s="19" t="s">
        <v>257</v>
      </c>
      <c r="E7" s="7">
        <v>6</v>
      </c>
      <c r="F7" s="9">
        <v>191.88</v>
      </c>
      <c r="G7" s="9">
        <f t="shared" si="0"/>
        <v>1151.28</v>
      </c>
      <c r="H7" s="158" t="s">
        <v>254</v>
      </c>
      <c r="I7" s="158"/>
      <c r="J7" s="6"/>
      <c r="M7" s="54" t="s">
        <v>354</v>
      </c>
    </row>
    <row r="8" spans="1:13" ht="30" x14ac:dyDescent="0.25">
      <c r="A8" s="18">
        <v>153</v>
      </c>
      <c r="B8" s="8" t="s">
        <v>94</v>
      </c>
      <c r="C8" s="7">
        <v>3500</v>
      </c>
      <c r="D8" s="19" t="s">
        <v>257</v>
      </c>
      <c r="E8" s="7">
        <v>6</v>
      </c>
      <c r="F8" s="9">
        <v>191.88</v>
      </c>
      <c r="G8" s="9">
        <f t="shared" si="0"/>
        <v>1151.28</v>
      </c>
      <c r="H8" s="158" t="s">
        <v>254</v>
      </c>
      <c r="I8" s="158"/>
      <c r="J8" s="6"/>
      <c r="M8" s="54" t="s">
        <v>354</v>
      </c>
    </row>
    <row r="9" spans="1:13" ht="30" x14ac:dyDescent="0.25">
      <c r="A9" s="18">
        <v>154</v>
      </c>
      <c r="B9" s="8" t="s">
        <v>186</v>
      </c>
      <c r="C9" s="7" t="s">
        <v>185</v>
      </c>
      <c r="D9" s="10" t="s">
        <v>257</v>
      </c>
      <c r="E9" s="7">
        <v>4</v>
      </c>
      <c r="F9" s="9">
        <v>62.73</v>
      </c>
      <c r="G9" s="9">
        <f t="shared" si="0"/>
        <v>250.92</v>
      </c>
      <c r="H9" s="158" t="s">
        <v>254</v>
      </c>
      <c r="I9" s="158"/>
      <c r="J9" s="36"/>
      <c r="K9" s="64" t="s">
        <v>385</v>
      </c>
      <c r="L9" s="2"/>
      <c r="M9" s="54" t="s">
        <v>351</v>
      </c>
    </row>
    <row r="10" spans="1:13" ht="43.5" customHeight="1" x14ac:dyDescent="0.25">
      <c r="A10" s="18">
        <v>155</v>
      </c>
      <c r="B10" s="8" t="s">
        <v>187</v>
      </c>
      <c r="C10" s="7">
        <v>1100</v>
      </c>
      <c r="D10" s="10" t="s">
        <v>257</v>
      </c>
      <c r="E10" s="7">
        <v>2</v>
      </c>
      <c r="F10" s="9">
        <v>115.62</v>
      </c>
      <c r="G10" s="9">
        <f t="shared" si="0"/>
        <v>231.24</v>
      </c>
      <c r="H10" s="158" t="s">
        <v>254</v>
      </c>
      <c r="I10" s="158"/>
      <c r="J10" s="36"/>
      <c r="K10" s="2"/>
      <c r="L10" s="2"/>
      <c r="M10" s="54" t="s">
        <v>351</v>
      </c>
    </row>
    <row r="11" spans="1:13" ht="44.25" customHeight="1" x14ac:dyDescent="0.25">
      <c r="A11" s="18">
        <v>156</v>
      </c>
      <c r="B11" s="8" t="s">
        <v>188</v>
      </c>
      <c r="C11" s="7">
        <v>1100</v>
      </c>
      <c r="D11" s="10" t="s">
        <v>257</v>
      </c>
      <c r="E11" s="7">
        <v>2</v>
      </c>
      <c r="F11" s="9">
        <v>91.02</v>
      </c>
      <c r="G11" s="9">
        <f t="shared" si="0"/>
        <v>182.04</v>
      </c>
      <c r="H11" s="158" t="s">
        <v>254</v>
      </c>
      <c r="I11" s="158"/>
      <c r="J11" s="36"/>
      <c r="K11" s="2"/>
      <c r="L11" s="2"/>
      <c r="M11" s="54" t="s">
        <v>351</v>
      </c>
    </row>
    <row r="12" spans="1:13" ht="44.25" customHeight="1" x14ac:dyDescent="0.25">
      <c r="A12" s="18">
        <v>157</v>
      </c>
      <c r="B12" s="8" t="s">
        <v>189</v>
      </c>
      <c r="C12" s="7">
        <v>1100</v>
      </c>
      <c r="D12" s="10" t="s">
        <v>257</v>
      </c>
      <c r="E12" s="7">
        <v>2</v>
      </c>
      <c r="F12" s="9">
        <v>91.02</v>
      </c>
      <c r="G12" s="9">
        <f t="shared" si="0"/>
        <v>182.04</v>
      </c>
      <c r="H12" s="158" t="s">
        <v>254</v>
      </c>
      <c r="I12" s="158"/>
      <c r="J12" s="36"/>
      <c r="K12" s="2"/>
      <c r="L12" s="2"/>
      <c r="M12" s="54" t="s">
        <v>351</v>
      </c>
    </row>
    <row r="13" spans="1:13" ht="48.75" customHeight="1" x14ac:dyDescent="0.25">
      <c r="A13" s="18">
        <v>158</v>
      </c>
      <c r="B13" s="8" t="s">
        <v>190</v>
      </c>
      <c r="C13" s="7">
        <v>1100</v>
      </c>
      <c r="D13" s="10" t="s">
        <v>257</v>
      </c>
      <c r="E13" s="7">
        <v>2</v>
      </c>
      <c r="F13" s="9">
        <v>91.02</v>
      </c>
      <c r="G13" s="9">
        <f t="shared" si="0"/>
        <v>182.04</v>
      </c>
      <c r="H13" s="158" t="s">
        <v>254</v>
      </c>
      <c r="I13" s="158"/>
      <c r="J13" s="36"/>
      <c r="K13" s="2"/>
      <c r="L13" s="2"/>
      <c r="M13" s="54" t="s">
        <v>351</v>
      </c>
    </row>
    <row r="14" spans="1:13" ht="36" x14ac:dyDescent="0.25">
      <c r="A14" s="18">
        <v>251</v>
      </c>
      <c r="B14" s="8" t="s">
        <v>246</v>
      </c>
      <c r="C14" s="7" t="s">
        <v>247</v>
      </c>
      <c r="D14" s="10" t="s">
        <v>258</v>
      </c>
      <c r="E14" s="7">
        <v>8</v>
      </c>
      <c r="F14" s="9">
        <v>4.92</v>
      </c>
      <c r="G14" s="9">
        <f t="shared" si="0"/>
        <v>39.36</v>
      </c>
      <c r="H14" s="8" t="str">
        <f>VLOOKUP(B14,[1]roboczy!$D$209:$K$263,7,FALSE)</f>
        <v>ZEI-T6731NP</v>
      </c>
      <c r="I14" s="8" t="str">
        <f>VLOOKUP($B14,[1]roboczy!$D$209:$K$263,8,FALSE)</f>
        <v>RAFCOM</v>
      </c>
      <c r="J14" s="6"/>
      <c r="M14" s="54" t="s">
        <v>351</v>
      </c>
    </row>
    <row r="15" spans="1:13" ht="36" x14ac:dyDescent="0.25">
      <c r="A15" s="18">
        <v>252</v>
      </c>
      <c r="B15" s="8" t="s">
        <v>248</v>
      </c>
      <c r="C15" s="7" t="s">
        <v>247</v>
      </c>
      <c r="D15" s="10" t="s">
        <v>258</v>
      </c>
      <c r="E15" s="7">
        <v>8</v>
      </c>
      <c r="F15" s="9">
        <v>4.92</v>
      </c>
      <c r="G15" s="9">
        <f t="shared" si="0"/>
        <v>39.36</v>
      </c>
      <c r="H15" s="8" t="str">
        <f>VLOOKUP(B15,[1]roboczy!$D$209:$K$263,7,FALSE)</f>
        <v>ZEI-T6732NP</v>
      </c>
      <c r="I15" s="8" t="str">
        <f>VLOOKUP($B15,[1]roboczy!$D$209:$K$263,8,FALSE)</f>
        <v>RAFCOM</v>
      </c>
      <c r="J15" s="6"/>
      <c r="M15" s="54" t="s">
        <v>351</v>
      </c>
    </row>
    <row r="16" spans="1:13" ht="36" x14ac:dyDescent="0.25">
      <c r="A16" s="18">
        <v>253</v>
      </c>
      <c r="B16" s="8" t="s">
        <v>249</v>
      </c>
      <c r="C16" s="7" t="s">
        <v>247</v>
      </c>
      <c r="D16" s="10" t="s">
        <v>258</v>
      </c>
      <c r="E16" s="7">
        <v>8</v>
      </c>
      <c r="F16" s="9">
        <v>4.92</v>
      </c>
      <c r="G16" s="9">
        <f t="shared" si="0"/>
        <v>39.36</v>
      </c>
      <c r="H16" s="8" t="str">
        <f>VLOOKUP(B16,[1]roboczy!$D$209:$K$263,7,FALSE)</f>
        <v>ZEI-T6733NP</v>
      </c>
      <c r="I16" s="8" t="str">
        <f>VLOOKUP($B16,[1]roboczy!$D$209:$K$263,8,FALSE)</f>
        <v>RAFCOM</v>
      </c>
      <c r="J16" s="6"/>
      <c r="M16" s="54" t="s">
        <v>351</v>
      </c>
    </row>
    <row r="17" spans="1:13" ht="36" x14ac:dyDescent="0.25">
      <c r="A17" s="7">
        <v>254</v>
      </c>
      <c r="B17" s="8" t="s">
        <v>250</v>
      </c>
      <c r="C17" s="7" t="s">
        <v>247</v>
      </c>
      <c r="D17" s="10" t="s">
        <v>258</v>
      </c>
      <c r="E17" s="7">
        <v>8</v>
      </c>
      <c r="F17" s="9">
        <v>4.92</v>
      </c>
      <c r="G17" s="9">
        <f t="shared" si="0"/>
        <v>39.36</v>
      </c>
      <c r="H17" s="8" t="str">
        <f>VLOOKUP(B17,[1]roboczy!$D$209:$K$263,7,FALSE)</f>
        <v>ZEI-T6734NP</v>
      </c>
      <c r="I17" s="8" t="str">
        <f>VLOOKUP($B17,[1]roboczy!$D$209:$K$263,8,FALSE)</f>
        <v>RAFCOM</v>
      </c>
      <c r="J17" s="6"/>
      <c r="M17" s="54" t="s">
        <v>351</v>
      </c>
    </row>
    <row r="18" spans="1:13" ht="30" x14ac:dyDescent="0.25">
      <c r="A18" s="21">
        <v>255</v>
      </c>
      <c r="B18" s="22" t="s">
        <v>265</v>
      </c>
      <c r="C18" s="21" t="s">
        <v>266</v>
      </c>
      <c r="D18" s="23" t="s">
        <v>284</v>
      </c>
      <c r="E18" s="21">
        <v>0</v>
      </c>
      <c r="F18" s="24">
        <v>46.74</v>
      </c>
      <c r="G18" s="25">
        <v>0</v>
      </c>
      <c r="H18" s="161" t="s">
        <v>254</v>
      </c>
      <c r="I18" s="161"/>
      <c r="J18" s="6"/>
      <c r="M18" s="54" t="s">
        <v>351</v>
      </c>
    </row>
    <row r="19" spans="1:13" ht="30" x14ac:dyDescent="0.25">
      <c r="A19" s="21">
        <v>256</v>
      </c>
      <c r="B19" s="22" t="s">
        <v>264</v>
      </c>
      <c r="C19" s="21" t="s">
        <v>266</v>
      </c>
      <c r="D19" s="23" t="s">
        <v>285</v>
      </c>
      <c r="E19" s="21">
        <v>0</v>
      </c>
      <c r="F19" s="24">
        <v>46.74</v>
      </c>
      <c r="G19" s="25">
        <v>0</v>
      </c>
      <c r="H19" s="161" t="s">
        <v>254</v>
      </c>
      <c r="I19" s="161"/>
      <c r="J19" s="6"/>
      <c r="M19" s="54" t="s">
        <v>351</v>
      </c>
    </row>
    <row r="20" spans="1:13" ht="30" x14ac:dyDescent="0.25">
      <c r="A20" s="21">
        <v>259</v>
      </c>
      <c r="B20" s="22" t="s">
        <v>267</v>
      </c>
      <c r="C20" s="21">
        <v>6000</v>
      </c>
      <c r="D20" s="23" t="s">
        <v>288</v>
      </c>
      <c r="E20" s="21">
        <v>0</v>
      </c>
      <c r="F20" s="24">
        <v>65.19</v>
      </c>
      <c r="G20" s="25">
        <v>0</v>
      </c>
      <c r="H20" s="161" t="s">
        <v>254</v>
      </c>
      <c r="I20" s="161"/>
      <c r="J20" s="6"/>
      <c r="M20" s="54" t="s">
        <v>351</v>
      </c>
    </row>
  </sheetData>
  <mergeCells count="12">
    <mergeCell ref="H19:I19"/>
    <mergeCell ref="H20:I20"/>
    <mergeCell ref="H9:I9"/>
    <mergeCell ref="H10:I10"/>
    <mergeCell ref="H11:I11"/>
    <mergeCell ref="H12:I12"/>
    <mergeCell ref="H13:I13"/>
    <mergeCell ref="H5:I5"/>
    <mergeCell ref="H6:I6"/>
    <mergeCell ref="H7:I7"/>
    <mergeCell ref="H8:I8"/>
    <mergeCell ref="H18:I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48C4-7E52-4B80-8840-60756ED6AB49}">
  <sheetPr>
    <tabColor theme="9" tint="0.79998168889431442"/>
  </sheetPr>
  <dimension ref="A5:M14"/>
  <sheetViews>
    <sheetView workbookViewId="0">
      <selection activeCell="C14" sqref="C14"/>
    </sheetView>
  </sheetViews>
  <sheetFormatPr defaultRowHeight="15" x14ac:dyDescent="0.25"/>
  <cols>
    <col min="2" max="2" width="32.42578125" customWidth="1"/>
    <col min="4" max="4" width="13" customWidth="1"/>
    <col min="11" max="11" width="12.28515625" customWidth="1"/>
    <col min="13" max="13" width="9.140625" customWidth="1"/>
  </cols>
  <sheetData>
    <row r="5" spans="1:13" ht="35.25" customHeight="1" x14ac:dyDescent="0.25">
      <c r="A5" s="18">
        <v>195</v>
      </c>
      <c r="B5" s="8" t="s">
        <v>167</v>
      </c>
      <c r="C5" s="7">
        <v>300</v>
      </c>
      <c r="D5" s="10" t="s">
        <v>257</v>
      </c>
      <c r="E5" s="7">
        <v>10</v>
      </c>
      <c r="F5" s="9">
        <v>439.11</v>
      </c>
      <c r="G5" s="9">
        <f t="shared" ref="G5:G14" si="0">F5*E5</f>
        <v>4391.1000000000004</v>
      </c>
      <c r="H5" s="158" t="s">
        <v>254</v>
      </c>
      <c r="I5" s="158"/>
      <c r="J5" s="36">
        <v>5</v>
      </c>
      <c r="K5" s="64" t="s">
        <v>391</v>
      </c>
      <c r="L5" s="2"/>
      <c r="M5" s="56" t="s">
        <v>356</v>
      </c>
    </row>
    <row r="6" spans="1:13" ht="35.25" customHeight="1" x14ac:dyDescent="0.25">
      <c r="A6" s="18">
        <v>196</v>
      </c>
      <c r="B6" s="8" t="s">
        <v>168</v>
      </c>
      <c r="C6" s="7">
        <v>300</v>
      </c>
      <c r="D6" s="10" t="s">
        <v>257</v>
      </c>
      <c r="E6" s="7">
        <v>10</v>
      </c>
      <c r="F6" s="9">
        <v>439.11</v>
      </c>
      <c r="G6" s="9">
        <f t="shared" si="0"/>
        <v>4391.1000000000004</v>
      </c>
      <c r="H6" s="158" t="s">
        <v>254</v>
      </c>
      <c r="I6" s="158"/>
      <c r="J6" s="36">
        <v>3</v>
      </c>
      <c r="K6" s="64" t="s">
        <v>391</v>
      </c>
      <c r="L6" s="2"/>
      <c r="M6" s="56" t="s">
        <v>356</v>
      </c>
    </row>
    <row r="7" spans="1:13" ht="35.25" customHeight="1" x14ac:dyDescent="0.25">
      <c r="A7" s="18">
        <v>197</v>
      </c>
      <c r="B7" s="8" t="s">
        <v>169</v>
      </c>
      <c r="C7" s="7">
        <v>300</v>
      </c>
      <c r="D7" s="10" t="s">
        <v>257</v>
      </c>
      <c r="E7" s="7">
        <v>10</v>
      </c>
      <c r="F7" s="9">
        <v>439.11</v>
      </c>
      <c r="G7" s="9">
        <f t="shared" si="0"/>
        <v>4391.1000000000004</v>
      </c>
      <c r="H7" s="158" t="s">
        <v>254</v>
      </c>
      <c r="I7" s="158"/>
      <c r="J7" s="36">
        <v>7</v>
      </c>
      <c r="K7" s="64" t="s">
        <v>391</v>
      </c>
      <c r="L7" s="2"/>
      <c r="M7" s="56" t="s">
        <v>356</v>
      </c>
    </row>
    <row r="8" spans="1:13" ht="35.25" customHeight="1" x14ac:dyDescent="0.25">
      <c r="A8" s="18">
        <v>198</v>
      </c>
      <c r="B8" s="8" t="s">
        <v>170</v>
      </c>
      <c r="C8" s="7">
        <v>300</v>
      </c>
      <c r="D8" s="10" t="s">
        <v>257</v>
      </c>
      <c r="E8" s="7">
        <v>10</v>
      </c>
      <c r="F8" s="9">
        <v>439.11</v>
      </c>
      <c r="G8" s="9">
        <f t="shared" si="0"/>
        <v>4391.1000000000004</v>
      </c>
      <c r="H8" s="158" t="s">
        <v>254</v>
      </c>
      <c r="I8" s="158"/>
      <c r="J8" s="36">
        <v>5</v>
      </c>
      <c r="K8" s="64" t="s">
        <v>391</v>
      </c>
      <c r="L8" s="2"/>
      <c r="M8" s="56" t="s">
        <v>356</v>
      </c>
    </row>
    <row r="9" spans="1:13" ht="35.25" customHeight="1" x14ac:dyDescent="0.25">
      <c r="A9" s="18">
        <v>199</v>
      </c>
      <c r="B9" s="8" t="s">
        <v>171</v>
      </c>
      <c r="C9" s="7">
        <v>300</v>
      </c>
      <c r="D9" s="10" t="s">
        <v>257</v>
      </c>
      <c r="E9" s="7">
        <v>10</v>
      </c>
      <c r="F9" s="9">
        <v>439.11</v>
      </c>
      <c r="G9" s="9">
        <f t="shared" si="0"/>
        <v>4391.1000000000004</v>
      </c>
      <c r="H9" s="158" t="s">
        <v>254</v>
      </c>
      <c r="I9" s="158"/>
      <c r="J9" s="36">
        <v>5</v>
      </c>
      <c r="K9" s="64" t="s">
        <v>391</v>
      </c>
      <c r="L9" s="2"/>
      <c r="M9" s="56" t="s">
        <v>356</v>
      </c>
    </row>
    <row r="10" spans="1:13" ht="36" x14ac:dyDescent="0.25">
      <c r="A10" s="18">
        <v>246</v>
      </c>
      <c r="B10" s="8" t="s">
        <v>241</v>
      </c>
      <c r="C10" s="51">
        <v>341</v>
      </c>
      <c r="D10" s="10" t="s">
        <v>258</v>
      </c>
      <c r="E10" s="7">
        <v>2</v>
      </c>
      <c r="F10" s="9">
        <v>13.53</v>
      </c>
      <c r="G10" s="9">
        <f t="shared" si="0"/>
        <v>27.06</v>
      </c>
      <c r="H10" s="8" t="str">
        <f>VLOOKUP(B10,[1]roboczy!$D$209:$K$263,7,FALSE)</f>
        <v>BPC525BK</v>
      </c>
      <c r="I10" s="8" t="str">
        <f>VLOOKUP($B10,[1]roboczy!$D$209:$K$263,8,FALSE)</f>
        <v>BLACK POINT</v>
      </c>
      <c r="J10" s="6"/>
      <c r="M10" s="54" t="s">
        <v>351</v>
      </c>
    </row>
    <row r="11" spans="1:13" ht="45" x14ac:dyDescent="0.25">
      <c r="A11" s="18">
        <v>247</v>
      </c>
      <c r="B11" s="8" t="s">
        <v>242</v>
      </c>
      <c r="C11" s="7">
        <v>500</v>
      </c>
      <c r="D11" s="10" t="s">
        <v>258</v>
      </c>
      <c r="E11" s="7">
        <v>2</v>
      </c>
      <c r="F11" s="9">
        <v>3.69</v>
      </c>
      <c r="G11" s="9">
        <f t="shared" si="0"/>
        <v>7.38</v>
      </c>
      <c r="H11" s="8" t="str">
        <f>VLOOKUP(B11,[1]roboczy!$D$209:$K$263,7,FALSE)</f>
        <v>ZCI-CLI526CNP</v>
      </c>
      <c r="I11" s="8" t="str">
        <f>VLOOKUP($B11,[1]roboczy!$D$209:$K$263,8,FALSE)</f>
        <v>RAFCOM</v>
      </c>
      <c r="J11" s="6"/>
      <c r="M11" s="54" t="s">
        <v>351</v>
      </c>
    </row>
    <row r="12" spans="1:13" ht="45" x14ac:dyDescent="0.25">
      <c r="A12" s="18">
        <v>248</v>
      </c>
      <c r="B12" s="8" t="s">
        <v>243</v>
      </c>
      <c r="C12" s="7">
        <v>500</v>
      </c>
      <c r="D12" s="10" t="s">
        <v>258</v>
      </c>
      <c r="E12" s="7">
        <v>2</v>
      </c>
      <c r="F12" s="9">
        <v>3.69</v>
      </c>
      <c r="G12" s="9">
        <f t="shared" si="0"/>
        <v>7.38</v>
      </c>
      <c r="H12" s="8" t="str">
        <f>VLOOKUP(B12,[1]roboczy!$D$209:$K$263,7,FALSE)</f>
        <v>ZCI-CLI526MNP</v>
      </c>
      <c r="I12" s="8" t="str">
        <f>VLOOKUP($B12,[1]roboczy!$D$209:$K$263,8,FALSE)</f>
        <v>RAFCOM</v>
      </c>
      <c r="J12" s="6"/>
      <c r="M12" s="54" t="s">
        <v>351</v>
      </c>
    </row>
    <row r="13" spans="1:13" ht="45" x14ac:dyDescent="0.25">
      <c r="A13" s="18">
        <v>249</v>
      </c>
      <c r="B13" s="8" t="s">
        <v>244</v>
      </c>
      <c r="C13" s="7">
        <v>500</v>
      </c>
      <c r="D13" s="10" t="s">
        <v>258</v>
      </c>
      <c r="E13" s="7">
        <v>2</v>
      </c>
      <c r="F13" s="9">
        <v>3.69</v>
      </c>
      <c r="G13" s="9">
        <f t="shared" si="0"/>
        <v>7.38</v>
      </c>
      <c r="H13" s="8" t="str">
        <f>VLOOKUP(B13,[1]roboczy!$D$209:$K$263,7,FALSE)</f>
        <v>ZCI-CLI526YNP</v>
      </c>
      <c r="I13" s="8" t="str">
        <f>VLOOKUP($B13,[1]roboczy!$D$209:$K$263,8,FALSE)</f>
        <v>RAFCOM</v>
      </c>
      <c r="J13" s="6"/>
      <c r="M13" s="54" t="s">
        <v>351</v>
      </c>
    </row>
    <row r="14" spans="1:13" ht="45" x14ac:dyDescent="0.25">
      <c r="A14" s="18">
        <v>250</v>
      </c>
      <c r="B14" s="8" t="s">
        <v>245</v>
      </c>
      <c r="C14" s="7">
        <v>8400</v>
      </c>
      <c r="D14" s="10" t="s">
        <v>258</v>
      </c>
      <c r="E14" s="7">
        <v>2</v>
      </c>
      <c r="F14" s="9">
        <v>38.130000000000003</v>
      </c>
      <c r="G14" s="9">
        <f t="shared" si="0"/>
        <v>76.260000000000005</v>
      </c>
      <c r="H14" s="8" t="str">
        <f>VLOOKUP(B14,[1]roboczy!$D$209:$K$263,7,FALSE)</f>
        <v>ZCL-CEXV18NP</v>
      </c>
      <c r="I14" s="8" t="str">
        <f>VLOOKUP($B14,[1]roboczy!$D$209:$K$263,8,FALSE)</f>
        <v>RAFCOM</v>
      </c>
      <c r="J14" s="6"/>
      <c r="M14" s="54" t="s">
        <v>351</v>
      </c>
    </row>
  </sheetData>
  <mergeCells count="5">
    <mergeCell ref="H5:I5"/>
    <mergeCell ref="H6:I6"/>
    <mergeCell ref="H7:I7"/>
    <mergeCell ref="H8:I8"/>
    <mergeCell ref="H9:I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F5B4-6DFA-4E2A-B43B-C8CE1BAE67D0}">
  <sheetPr>
    <tabColor theme="9" tint="0.79998168889431442"/>
  </sheetPr>
  <dimension ref="A5:M14"/>
  <sheetViews>
    <sheetView workbookViewId="0">
      <selection activeCell="C18" sqref="C18"/>
    </sheetView>
  </sheetViews>
  <sheetFormatPr defaultRowHeight="15" x14ac:dyDescent="0.25"/>
  <cols>
    <col min="2" max="2" width="27.140625" customWidth="1"/>
    <col min="9" max="9" width="17.42578125" customWidth="1"/>
  </cols>
  <sheetData>
    <row r="5" spans="1:13" ht="30" x14ac:dyDescent="0.25">
      <c r="A5" s="18">
        <v>190</v>
      </c>
      <c r="B5" s="8" t="s">
        <v>141</v>
      </c>
      <c r="C5" s="7">
        <v>18000</v>
      </c>
      <c r="D5" s="10" t="s">
        <v>257</v>
      </c>
      <c r="E5" s="7">
        <v>2</v>
      </c>
      <c r="F5" s="9">
        <v>136.53</v>
      </c>
      <c r="G5" s="9">
        <f>F5*E5</f>
        <v>273.06</v>
      </c>
      <c r="H5" s="158" t="s">
        <v>254</v>
      </c>
      <c r="I5" s="158"/>
      <c r="J5" s="36"/>
      <c r="K5" s="2"/>
      <c r="L5" s="2"/>
      <c r="M5" s="54" t="s">
        <v>354</v>
      </c>
    </row>
    <row r="6" spans="1:13" ht="30" x14ac:dyDescent="0.25">
      <c r="A6" s="18">
        <v>191</v>
      </c>
      <c r="B6" s="8" t="s">
        <v>142</v>
      </c>
      <c r="C6" s="7">
        <v>10000</v>
      </c>
      <c r="D6" s="10" t="s">
        <v>257</v>
      </c>
      <c r="E6" s="7">
        <v>2</v>
      </c>
      <c r="F6" s="9">
        <v>182.04</v>
      </c>
      <c r="G6" s="9">
        <f>F6*E6</f>
        <v>364.08</v>
      </c>
      <c r="H6" s="158" t="s">
        <v>254</v>
      </c>
      <c r="I6" s="158"/>
      <c r="J6" s="36"/>
      <c r="K6" s="2"/>
      <c r="L6" s="2"/>
      <c r="M6" s="54" t="s">
        <v>354</v>
      </c>
    </row>
    <row r="7" spans="1:13" ht="30" x14ac:dyDescent="0.25">
      <c r="A7" s="18">
        <v>192</v>
      </c>
      <c r="B7" s="8" t="s">
        <v>143</v>
      </c>
      <c r="C7" s="7">
        <v>10000</v>
      </c>
      <c r="D7" s="10" t="s">
        <v>257</v>
      </c>
      <c r="E7" s="7">
        <v>2</v>
      </c>
      <c r="F7" s="9">
        <v>182.04</v>
      </c>
      <c r="G7" s="9">
        <f>F7*E7</f>
        <v>364.08</v>
      </c>
      <c r="H7" s="158" t="s">
        <v>254</v>
      </c>
      <c r="I7" s="158"/>
      <c r="J7" s="36"/>
      <c r="K7" s="2"/>
      <c r="L7" s="2"/>
      <c r="M7" s="54" t="s">
        <v>354</v>
      </c>
    </row>
    <row r="8" spans="1:13" ht="30" x14ac:dyDescent="0.25">
      <c r="A8" s="18">
        <v>193</v>
      </c>
      <c r="B8" s="8" t="s">
        <v>144</v>
      </c>
      <c r="C8" s="7">
        <v>10000</v>
      </c>
      <c r="D8" s="10" t="s">
        <v>257</v>
      </c>
      <c r="E8" s="7">
        <v>2</v>
      </c>
      <c r="F8" s="9">
        <v>182.04</v>
      </c>
      <c r="G8" s="9">
        <f>F8*E8</f>
        <v>364.08</v>
      </c>
      <c r="H8" s="158" t="s">
        <v>254</v>
      </c>
      <c r="I8" s="158"/>
      <c r="J8" s="36"/>
      <c r="K8" s="2"/>
      <c r="L8" s="2"/>
      <c r="M8" s="54" t="s">
        <v>354</v>
      </c>
    </row>
    <row r="9" spans="1:13" ht="30" x14ac:dyDescent="0.25">
      <c r="A9" s="18">
        <v>194</v>
      </c>
      <c r="B9" s="8" t="s">
        <v>149</v>
      </c>
      <c r="C9" s="7">
        <v>40000</v>
      </c>
      <c r="D9" s="10" t="s">
        <v>257</v>
      </c>
      <c r="E9" s="7">
        <v>2</v>
      </c>
      <c r="F9" s="9">
        <v>279.20999999999998</v>
      </c>
      <c r="G9" s="9">
        <f>F9*E9</f>
        <v>558.41999999999996</v>
      </c>
      <c r="H9" s="158" t="s">
        <v>254</v>
      </c>
      <c r="I9" s="158"/>
      <c r="J9" s="36"/>
      <c r="K9" s="2"/>
      <c r="L9" s="2"/>
      <c r="M9" s="54" t="s">
        <v>354</v>
      </c>
    </row>
    <row r="10" spans="1:13" ht="30" x14ac:dyDescent="0.25">
      <c r="B10" s="78" t="s">
        <v>429</v>
      </c>
      <c r="C10" s="33">
        <v>45000</v>
      </c>
      <c r="D10" s="68"/>
      <c r="E10" s="68"/>
      <c r="F10" s="33">
        <v>260</v>
      </c>
      <c r="G10" s="68"/>
      <c r="H10" s="68"/>
      <c r="I10" s="73"/>
      <c r="J10" s="6"/>
    </row>
    <row r="11" spans="1:13" ht="30" x14ac:dyDescent="0.25">
      <c r="B11" s="58" t="s">
        <v>425</v>
      </c>
      <c r="C11" s="33">
        <v>50000</v>
      </c>
      <c r="D11" s="76"/>
      <c r="E11" s="68"/>
      <c r="F11" s="33">
        <v>1000</v>
      </c>
      <c r="G11" s="68"/>
      <c r="H11" s="68"/>
      <c r="I11" s="73"/>
      <c r="J11" s="6"/>
    </row>
    <row r="12" spans="1:13" ht="30" x14ac:dyDescent="0.25">
      <c r="B12" s="58" t="s">
        <v>426</v>
      </c>
      <c r="C12" s="33">
        <v>50000</v>
      </c>
      <c r="D12" s="76"/>
      <c r="E12" s="68"/>
      <c r="F12" s="33">
        <v>1000</v>
      </c>
      <c r="G12" s="68"/>
      <c r="H12" s="68"/>
      <c r="I12" s="73"/>
      <c r="J12" s="6"/>
    </row>
    <row r="13" spans="1:13" ht="30" x14ac:dyDescent="0.25">
      <c r="B13" s="58" t="s">
        <v>427</v>
      </c>
      <c r="C13" s="33">
        <v>50000</v>
      </c>
      <c r="D13" s="68"/>
      <c r="E13" s="68"/>
      <c r="F13" s="33">
        <v>1000</v>
      </c>
      <c r="G13" s="68" t="s">
        <v>381</v>
      </c>
      <c r="H13" s="68"/>
      <c r="I13" s="73"/>
      <c r="J13" s="77" t="s">
        <v>382</v>
      </c>
    </row>
    <row r="14" spans="1:13" ht="30" x14ac:dyDescent="0.25">
      <c r="B14" s="58" t="s">
        <v>428</v>
      </c>
      <c r="C14" s="33">
        <v>50000</v>
      </c>
      <c r="D14" s="68"/>
      <c r="E14" s="68"/>
      <c r="F14" s="33">
        <v>1000</v>
      </c>
      <c r="G14" s="68" t="s">
        <v>381</v>
      </c>
      <c r="H14" s="68"/>
      <c r="I14" s="73"/>
      <c r="J14" s="6"/>
    </row>
  </sheetData>
  <mergeCells count="5">
    <mergeCell ref="H9:I9"/>
    <mergeCell ref="H5:I5"/>
    <mergeCell ref="H6:I6"/>
    <mergeCell ref="H7:I7"/>
    <mergeCell ref="H8:I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4084-05DF-43F5-B656-61C740727D85}">
  <sheetPr>
    <tabColor theme="9" tint="0.79998168889431442"/>
  </sheetPr>
  <dimension ref="A5:M10"/>
  <sheetViews>
    <sheetView workbookViewId="0">
      <selection activeCell="E21" sqref="E21"/>
    </sheetView>
  </sheetViews>
  <sheetFormatPr defaultRowHeight="15" x14ac:dyDescent="0.25"/>
  <cols>
    <col min="2" max="2" width="26.5703125" customWidth="1"/>
  </cols>
  <sheetData>
    <row r="5" spans="1:13" ht="30" x14ac:dyDescent="0.25">
      <c r="A5" s="18">
        <v>170</v>
      </c>
      <c r="B5" s="8" t="s">
        <v>178</v>
      </c>
      <c r="C5" s="7">
        <v>70000</v>
      </c>
      <c r="D5" s="10" t="s">
        <v>257</v>
      </c>
      <c r="E5" s="7">
        <v>10</v>
      </c>
      <c r="F5" s="9">
        <v>576.87</v>
      </c>
      <c r="G5" s="9">
        <f>F5*E5</f>
        <v>5768.7</v>
      </c>
      <c r="H5" s="158" t="s">
        <v>254</v>
      </c>
      <c r="I5" s="158"/>
      <c r="J5" s="36">
        <v>5</v>
      </c>
      <c r="K5" s="64" t="s">
        <v>390</v>
      </c>
      <c r="L5" s="2"/>
      <c r="M5" s="54" t="s">
        <v>351</v>
      </c>
    </row>
    <row r="6" spans="1:13" ht="30" x14ac:dyDescent="0.25">
      <c r="A6" s="18">
        <v>171</v>
      </c>
      <c r="B6" s="8" t="s">
        <v>179</v>
      </c>
      <c r="C6" s="7">
        <v>70000</v>
      </c>
      <c r="D6" s="10" t="s">
        <v>257</v>
      </c>
      <c r="E6" s="7">
        <v>10</v>
      </c>
      <c r="F6" s="9">
        <v>559.65</v>
      </c>
      <c r="G6" s="9">
        <f>F6*E6</f>
        <v>5596.5</v>
      </c>
      <c r="H6" s="158" t="s">
        <v>254</v>
      </c>
      <c r="I6" s="158"/>
      <c r="J6" s="36">
        <v>3</v>
      </c>
      <c r="K6" s="64" t="s">
        <v>390</v>
      </c>
      <c r="L6" s="2"/>
      <c r="M6" s="54" t="s">
        <v>351</v>
      </c>
    </row>
    <row r="7" spans="1:13" ht="30" x14ac:dyDescent="0.25">
      <c r="A7" s="18">
        <v>172</v>
      </c>
      <c r="B7" s="8" t="s">
        <v>181</v>
      </c>
      <c r="C7" s="7">
        <v>30000</v>
      </c>
      <c r="D7" s="10" t="s">
        <v>257</v>
      </c>
      <c r="E7" s="7">
        <v>10</v>
      </c>
      <c r="F7" s="9">
        <v>958.17</v>
      </c>
      <c r="G7" s="9">
        <f>F7*E7</f>
        <v>9581.6999999999989</v>
      </c>
      <c r="H7" s="158" t="s">
        <v>254</v>
      </c>
      <c r="I7" s="158"/>
      <c r="J7" s="36">
        <v>4</v>
      </c>
      <c r="K7" s="64" t="s">
        <v>390</v>
      </c>
      <c r="L7" s="2"/>
      <c r="M7" s="54" t="s">
        <v>351</v>
      </c>
    </row>
    <row r="8" spans="1:13" ht="45" x14ac:dyDescent="0.25">
      <c r="A8" s="18">
        <v>173</v>
      </c>
      <c r="B8" s="8" t="s">
        <v>180</v>
      </c>
      <c r="C8" s="7">
        <v>30000</v>
      </c>
      <c r="D8" s="10" t="s">
        <v>257</v>
      </c>
      <c r="E8" s="7">
        <v>10</v>
      </c>
      <c r="F8" s="9">
        <v>958.17</v>
      </c>
      <c r="G8" s="9">
        <f>F8*E8</f>
        <v>9581.6999999999989</v>
      </c>
      <c r="H8" s="158" t="s">
        <v>254</v>
      </c>
      <c r="I8" s="158"/>
      <c r="J8" s="36">
        <v>5</v>
      </c>
      <c r="K8" s="64" t="s">
        <v>390</v>
      </c>
      <c r="L8" s="2"/>
      <c r="M8" s="54" t="s">
        <v>351</v>
      </c>
    </row>
    <row r="9" spans="1:13" ht="45" x14ac:dyDescent="0.25">
      <c r="A9" s="18">
        <v>174</v>
      </c>
      <c r="B9" s="8" t="s">
        <v>182</v>
      </c>
      <c r="C9" s="7">
        <v>30000</v>
      </c>
      <c r="D9" s="10" t="s">
        <v>257</v>
      </c>
      <c r="E9" s="7">
        <v>10</v>
      </c>
      <c r="F9" s="9">
        <v>958.17</v>
      </c>
      <c r="G9" s="9">
        <f>F9*E9</f>
        <v>9581.6999999999989</v>
      </c>
      <c r="H9" s="158" t="s">
        <v>254</v>
      </c>
      <c r="I9" s="158"/>
      <c r="J9" s="36">
        <v>1</v>
      </c>
      <c r="K9" s="64" t="s">
        <v>390</v>
      </c>
      <c r="L9" s="2"/>
      <c r="M9" s="54" t="s">
        <v>351</v>
      </c>
    </row>
    <row r="10" spans="1:13" ht="30" x14ac:dyDescent="0.25">
      <c r="A10" s="21">
        <v>265</v>
      </c>
      <c r="B10" s="22" t="s">
        <v>275</v>
      </c>
      <c r="C10" s="21">
        <v>12500</v>
      </c>
      <c r="D10" s="23" t="s">
        <v>290</v>
      </c>
      <c r="E10" s="21">
        <v>0</v>
      </c>
      <c r="F10" s="24">
        <v>595.31999999999994</v>
      </c>
      <c r="G10" s="25">
        <v>0</v>
      </c>
      <c r="H10" s="161" t="s">
        <v>254</v>
      </c>
      <c r="I10" s="161"/>
      <c r="J10" s="6">
        <v>50</v>
      </c>
      <c r="M10" s="54" t="s">
        <v>354</v>
      </c>
    </row>
  </sheetData>
  <mergeCells count="6">
    <mergeCell ref="H10:I10"/>
    <mergeCell ref="H7:I7"/>
    <mergeCell ref="H8:I8"/>
    <mergeCell ref="H9:I9"/>
    <mergeCell ref="H5:I5"/>
    <mergeCell ref="H6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9166-C3D3-494F-85EC-EFA0B8ED78C2}">
  <sheetPr>
    <tabColor theme="9" tint="0.79998168889431442"/>
  </sheetPr>
  <dimension ref="A5:L16"/>
  <sheetViews>
    <sheetView workbookViewId="0">
      <selection activeCell="B20" sqref="B20"/>
    </sheetView>
  </sheetViews>
  <sheetFormatPr defaultRowHeight="15" x14ac:dyDescent="0.25"/>
  <cols>
    <col min="2" max="2" width="34" customWidth="1"/>
    <col min="4" max="4" width="19.140625" customWidth="1"/>
    <col min="8" max="8" width="11.85546875" customWidth="1"/>
    <col min="12" max="12" width="24.28515625" customWidth="1"/>
  </cols>
  <sheetData>
    <row r="5" spans="1:12" ht="30" x14ac:dyDescent="0.25">
      <c r="A5" s="18">
        <v>1</v>
      </c>
      <c r="B5" s="8" t="s">
        <v>8</v>
      </c>
      <c r="C5" s="7">
        <v>1400</v>
      </c>
      <c r="D5" s="19" t="s">
        <v>257</v>
      </c>
      <c r="E5" s="7">
        <v>6</v>
      </c>
      <c r="F5" s="9">
        <v>166.05</v>
      </c>
      <c r="G5" s="9">
        <f t="shared" ref="G5:G15" si="0">F5*E5</f>
        <v>996.30000000000007</v>
      </c>
      <c r="H5" s="158" t="s">
        <v>254</v>
      </c>
      <c r="I5" s="158"/>
      <c r="L5" s="54" t="s">
        <v>351</v>
      </c>
    </row>
    <row r="6" spans="1:12" ht="30" x14ac:dyDescent="0.25">
      <c r="A6" s="18">
        <v>2</v>
      </c>
      <c r="B6" s="8" t="s">
        <v>9</v>
      </c>
      <c r="C6" s="7">
        <v>1400</v>
      </c>
      <c r="D6" s="19" t="s">
        <v>257</v>
      </c>
      <c r="E6" s="7">
        <v>6</v>
      </c>
      <c r="F6" s="9">
        <v>166.05</v>
      </c>
      <c r="G6" s="9">
        <f t="shared" si="0"/>
        <v>996.30000000000007</v>
      </c>
      <c r="H6" s="158" t="s">
        <v>254</v>
      </c>
      <c r="I6" s="158"/>
      <c r="L6" s="54" t="s">
        <v>351</v>
      </c>
    </row>
    <row r="7" spans="1:12" ht="30" x14ac:dyDescent="0.25">
      <c r="A7" s="18">
        <v>3</v>
      </c>
      <c r="B7" s="8" t="s">
        <v>10</v>
      </c>
      <c r="C7" s="7">
        <v>1400</v>
      </c>
      <c r="D7" s="19" t="s">
        <v>257</v>
      </c>
      <c r="E7" s="7">
        <v>6</v>
      </c>
      <c r="F7" s="9">
        <v>166.05</v>
      </c>
      <c r="G7" s="9">
        <f t="shared" si="0"/>
        <v>996.30000000000007</v>
      </c>
      <c r="H7" s="158" t="s">
        <v>254</v>
      </c>
      <c r="I7" s="158"/>
      <c r="L7" s="54" t="s">
        <v>351</v>
      </c>
    </row>
    <row r="8" spans="1:12" ht="30" x14ac:dyDescent="0.25">
      <c r="A8" s="18">
        <v>212</v>
      </c>
      <c r="B8" s="8" t="s">
        <v>208</v>
      </c>
      <c r="C8" s="7">
        <v>1000</v>
      </c>
      <c r="D8" s="10" t="s">
        <v>258</v>
      </c>
      <c r="E8" s="7">
        <v>2</v>
      </c>
      <c r="F8" s="9">
        <v>19.68</v>
      </c>
      <c r="G8" s="9">
        <f t="shared" si="0"/>
        <v>39.36</v>
      </c>
      <c r="H8" s="8" t="str">
        <f>VLOOKUP(B8,[1]roboczy!$D$209:$K$263,7,FALSE)</f>
        <v>ZBL-TN2010NP</v>
      </c>
      <c r="I8" s="8" t="str">
        <f>VLOOKUP($B8,[1]roboczy!$D$209:$K$263,8,FALSE)</f>
        <v>RAFCOM</v>
      </c>
      <c r="J8" s="6"/>
      <c r="L8" s="54" t="s">
        <v>351</v>
      </c>
    </row>
    <row r="9" spans="1:12" ht="30" x14ac:dyDescent="0.25">
      <c r="A9" s="18">
        <v>213</v>
      </c>
      <c r="B9" s="8" t="s">
        <v>209</v>
      </c>
      <c r="C9" s="7">
        <v>8000</v>
      </c>
      <c r="D9" s="10" t="s">
        <v>258</v>
      </c>
      <c r="E9" s="7">
        <v>2</v>
      </c>
      <c r="F9" s="9">
        <v>36.9</v>
      </c>
      <c r="G9" s="9">
        <f t="shared" si="0"/>
        <v>73.8</v>
      </c>
      <c r="H9" s="8" t="str">
        <f>VLOOKUP(B9,[1]roboczy!$D$209:$K$263,7,FALSE)</f>
        <v>ZBL-TN3280NP</v>
      </c>
      <c r="I9" s="8" t="str">
        <f>VLOOKUP($B9,[1]roboczy!$D$209:$K$263,8,FALSE)</f>
        <v>RAFCOM</v>
      </c>
      <c r="J9" s="6"/>
      <c r="L9" s="54" t="s">
        <v>351</v>
      </c>
    </row>
    <row r="10" spans="1:12" ht="30" x14ac:dyDescent="0.25">
      <c r="A10" s="18">
        <v>214</v>
      </c>
      <c r="B10" s="8" t="s">
        <v>210</v>
      </c>
      <c r="C10" s="7">
        <v>2500</v>
      </c>
      <c r="D10" s="10" t="s">
        <v>258</v>
      </c>
      <c r="E10" s="7">
        <v>2</v>
      </c>
      <c r="F10" s="9">
        <v>33.21</v>
      </c>
      <c r="G10" s="9">
        <f t="shared" si="0"/>
        <v>66.42</v>
      </c>
      <c r="H10" s="8" t="str">
        <f>VLOOKUP(B10,[1]roboczy!$D$209:$K$263,7,FALSE)</f>
        <v>TB326B</v>
      </c>
      <c r="I10" s="8" t="str">
        <f>VLOOKUP($B10,[1]roboczy!$D$209:$K$263,8,FALSE)</f>
        <v>BLACK POINT</v>
      </c>
      <c r="J10" s="6"/>
      <c r="L10" s="54" t="s">
        <v>351</v>
      </c>
    </row>
    <row r="11" spans="1:12" ht="30" x14ac:dyDescent="0.25">
      <c r="A11" s="18">
        <v>215</v>
      </c>
      <c r="B11" s="8" t="s">
        <v>211</v>
      </c>
      <c r="C11" s="7">
        <v>1500</v>
      </c>
      <c r="D11" s="10" t="s">
        <v>258</v>
      </c>
      <c r="E11" s="7">
        <v>2</v>
      </c>
      <c r="F11" s="9">
        <v>38.130000000000003</v>
      </c>
      <c r="G11" s="9">
        <f t="shared" si="0"/>
        <v>76.260000000000005</v>
      </c>
      <c r="H11" s="8" t="str">
        <f>VLOOKUP(B11,[1]roboczy!$D$209:$K$263,7,FALSE)</f>
        <v>ZBL-TN321CNP</v>
      </c>
      <c r="I11" s="8" t="str">
        <f>VLOOKUP($B11,[1]roboczy!$D$209:$K$263,8,FALSE)</f>
        <v>RAFCOM</v>
      </c>
      <c r="J11" s="6"/>
      <c r="L11" s="54" t="s">
        <v>351</v>
      </c>
    </row>
    <row r="12" spans="1:12" ht="30" x14ac:dyDescent="0.25">
      <c r="A12" s="18">
        <v>216</v>
      </c>
      <c r="B12" s="8" t="s">
        <v>212</v>
      </c>
      <c r="C12" s="7">
        <v>1500</v>
      </c>
      <c r="D12" s="10" t="s">
        <v>258</v>
      </c>
      <c r="E12" s="7">
        <v>2</v>
      </c>
      <c r="F12" s="9">
        <v>38.130000000000003</v>
      </c>
      <c r="G12" s="9">
        <f t="shared" si="0"/>
        <v>76.260000000000005</v>
      </c>
      <c r="H12" s="8" t="str">
        <f>VLOOKUP(B12,[1]roboczy!$D$209:$K$263,7,FALSE)</f>
        <v>ZBL-TN321MNP</v>
      </c>
      <c r="I12" s="8" t="str">
        <f>VLOOKUP($B12,[1]roboczy!$D$209:$K$263,8,FALSE)</f>
        <v>RAFCOM</v>
      </c>
      <c r="J12" s="6"/>
      <c r="L12" s="54" t="s">
        <v>351</v>
      </c>
    </row>
    <row r="13" spans="1:12" ht="30" x14ac:dyDescent="0.25">
      <c r="A13" s="18">
        <v>217</v>
      </c>
      <c r="B13" s="8" t="s">
        <v>213</v>
      </c>
      <c r="C13" s="7">
        <v>1500</v>
      </c>
      <c r="D13" s="10" t="s">
        <v>258</v>
      </c>
      <c r="E13" s="7">
        <v>2</v>
      </c>
      <c r="F13" s="9">
        <v>38.130000000000003</v>
      </c>
      <c r="G13" s="9">
        <f t="shared" si="0"/>
        <v>76.260000000000005</v>
      </c>
      <c r="H13" s="8" t="str">
        <f>VLOOKUP(B13,[1]roboczy!$D$209:$K$263,7,FALSE)</f>
        <v>ZBL-TN321YNP</v>
      </c>
      <c r="I13" s="8" t="str">
        <f>VLOOKUP($B13,[1]roboczy!$D$209:$K$263,8,FALSE)</f>
        <v>RAFCOM</v>
      </c>
      <c r="J13" s="6"/>
      <c r="L13" s="54" t="s">
        <v>351</v>
      </c>
    </row>
    <row r="14" spans="1:12" ht="30" x14ac:dyDescent="0.25">
      <c r="A14" s="18">
        <v>218</v>
      </c>
      <c r="B14" s="8" t="s">
        <v>214</v>
      </c>
      <c r="C14" s="7">
        <v>1200</v>
      </c>
      <c r="D14" s="10" t="s">
        <v>258</v>
      </c>
      <c r="E14" s="7">
        <v>4</v>
      </c>
      <c r="F14" s="9">
        <v>35.67</v>
      </c>
      <c r="G14" s="9">
        <f t="shared" si="0"/>
        <v>142.68</v>
      </c>
      <c r="H14" s="8" t="str">
        <f>VLOOKUP(B14,[1]roboczy!$D$209:$K$263,7,FALSE)</f>
        <v>TB2320</v>
      </c>
      <c r="I14" s="8" t="str">
        <f>VLOOKUP($B14,[1]roboczy!$D$209:$K$263,8,FALSE)</f>
        <v>BLACK POINT</v>
      </c>
      <c r="J14" s="6"/>
      <c r="L14" s="54" t="s">
        <v>351</v>
      </c>
    </row>
    <row r="15" spans="1:12" ht="30" x14ac:dyDescent="0.25">
      <c r="A15" s="18">
        <v>219</v>
      </c>
      <c r="B15" s="8" t="s">
        <v>215</v>
      </c>
      <c r="C15" s="7">
        <v>3000</v>
      </c>
      <c r="D15" s="10" t="s">
        <v>258</v>
      </c>
      <c r="E15" s="7">
        <v>10</v>
      </c>
      <c r="F15" s="9">
        <v>39.36</v>
      </c>
      <c r="G15" s="9">
        <f t="shared" si="0"/>
        <v>393.6</v>
      </c>
      <c r="H15" s="8" t="str">
        <f>VLOOKUP(B15,[1]roboczy!$D$209:$K$263,7,FALSE)</f>
        <v>ZBL-TN3230NP</v>
      </c>
      <c r="I15" s="8" t="str">
        <f>VLOOKUP($B15,[1]roboczy!$D$209:$K$263,8,FALSE)</f>
        <v>RAFCOM</v>
      </c>
      <c r="J15" s="6"/>
      <c r="L15" s="54" t="s">
        <v>351</v>
      </c>
    </row>
    <row r="16" spans="1:12" ht="30" x14ac:dyDescent="0.25">
      <c r="A16" s="21">
        <v>257</v>
      </c>
      <c r="B16" s="22" t="s">
        <v>268</v>
      </c>
      <c r="C16" s="21">
        <v>2200</v>
      </c>
      <c r="D16" s="23" t="s">
        <v>286</v>
      </c>
      <c r="E16" s="21">
        <v>0</v>
      </c>
      <c r="F16" s="24">
        <v>360.39</v>
      </c>
      <c r="G16" s="25">
        <v>0</v>
      </c>
      <c r="H16" s="161" t="s">
        <v>254</v>
      </c>
      <c r="I16" s="161"/>
      <c r="J16" s="6"/>
      <c r="L16" s="54" t="s">
        <v>351</v>
      </c>
    </row>
  </sheetData>
  <mergeCells count="4">
    <mergeCell ref="H5:I5"/>
    <mergeCell ref="H6:I6"/>
    <mergeCell ref="H7:I7"/>
    <mergeCell ref="H16:I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B419-ED9D-4681-A41B-7D4073C04568}">
  <dimension ref="A5:M21"/>
  <sheetViews>
    <sheetView workbookViewId="0">
      <selection activeCell="D19" sqref="D19"/>
    </sheetView>
  </sheetViews>
  <sheetFormatPr defaultRowHeight="15" x14ac:dyDescent="0.25"/>
  <cols>
    <col min="2" max="2" width="30.140625" customWidth="1"/>
    <col min="4" max="4" width="13.7109375" customWidth="1"/>
  </cols>
  <sheetData>
    <row r="5" spans="1:13" ht="45" x14ac:dyDescent="0.25">
      <c r="A5" s="18">
        <v>203</v>
      </c>
      <c r="B5" s="8" t="s">
        <v>342</v>
      </c>
      <c r="C5" s="7">
        <v>1000</v>
      </c>
      <c r="D5" s="19" t="s">
        <v>257</v>
      </c>
      <c r="E5" s="7">
        <v>100</v>
      </c>
      <c r="F5" s="9">
        <v>4.92</v>
      </c>
      <c r="G5" s="9">
        <f t="shared" ref="G5:G10" si="0">F5*E5</f>
        <v>492</v>
      </c>
      <c r="H5" s="158" t="s">
        <v>254</v>
      </c>
      <c r="I5" s="158"/>
      <c r="J5" s="6">
        <v>120</v>
      </c>
      <c r="M5" s="54" t="s">
        <v>354</v>
      </c>
    </row>
    <row r="6" spans="1:13" ht="60" x14ac:dyDescent="0.25">
      <c r="A6" s="18">
        <v>204</v>
      </c>
      <c r="B6" s="8" t="s">
        <v>341</v>
      </c>
      <c r="C6" s="7">
        <v>1000</v>
      </c>
      <c r="D6" s="19" t="s">
        <v>257</v>
      </c>
      <c r="E6" s="7">
        <v>1392</v>
      </c>
      <c r="F6" s="9">
        <v>15.99</v>
      </c>
      <c r="G6" s="9">
        <f t="shared" si="0"/>
        <v>22258.080000000002</v>
      </c>
      <c r="H6" s="158" t="s">
        <v>254</v>
      </c>
      <c r="I6" s="158"/>
      <c r="J6" s="6">
        <v>800</v>
      </c>
      <c r="M6" s="54" t="s">
        <v>354</v>
      </c>
    </row>
    <row r="7" spans="1:13" ht="28.5" customHeight="1" x14ac:dyDescent="0.25">
      <c r="A7" s="18">
        <v>205</v>
      </c>
      <c r="B7" s="8" t="s">
        <v>206</v>
      </c>
      <c r="C7" s="7">
        <v>1000</v>
      </c>
      <c r="D7" s="19" t="s">
        <v>257</v>
      </c>
      <c r="E7" s="7">
        <v>950</v>
      </c>
      <c r="F7" s="9">
        <v>6.15</v>
      </c>
      <c r="G7" s="9">
        <f t="shared" si="0"/>
        <v>5842.5</v>
      </c>
      <c r="H7" s="158" t="s">
        <v>254</v>
      </c>
      <c r="I7" s="158"/>
      <c r="J7" s="6">
        <v>400</v>
      </c>
      <c r="M7" s="54" t="s">
        <v>354</v>
      </c>
    </row>
    <row r="8" spans="1:13" ht="30" x14ac:dyDescent="0.25">
      <c r="A8" s="18">
        <v>206</v>
      </c>
      <c r="B8" s="8" t="s">
        <v>340</v>
      </c>
      <c r="C8" s="7" t="s">
        <v>207</v>
      </c>
      <c r="D8" s="19" t="s">
        <v>257</v>
      </c>
      <c r="E8" s="7">
        <v>1</v>
      </c>
      <c r="F8" s="9">
        <v>6.15</v>
      </c>
      <c r="G8" s="9">
        <f t="shared" si="0"/>
        <v>6.15</v>
      </c>
      <c r="H8" s="158" t="s">
        <v>254</v>
      </c>
      <c r="I8" s="158"/>
      <c r="J8" s="6"/>
      <c r="M8" s="54" t="s">
        <v>354</v>
      </c>
    </row>
    <row r="9" spans="1:13" ht="30" x14ac:dyDescent="0.25">
      <c r="A9" s="18">
        <v>207</v>
      </c>
      <c r="B9" s="8" t="s">
        <v>339</v>
      </c>
      <c r="C9" s="7" t="s">
        <v>207</v>
      </c>
      <c r="D9" s="19" t="s">
        <v>257</v>
      </c>
      <c r="E9" s="7">
        <v>380</v>
      </c>
      <c r="F9" s="9">
        <v>7.38</v>
      </c>
      <c r="G9" s="9">
        <f t="shared" si="0"/>
        <v>2804.4</v>
      </c>
      <c r="H9" s="158" t="s">
        <v>254</v>
      </c>
      <c r="I9" s="158"/>
      <c r="J9" s="6">
        <v>240</v>
      </c>
      <c r="M9" s="54" t="s">
        <v>354</v>
      </c>
    </row>
    <row r="10" spans="1:13" ht="30" x14ac:dyDescent="0.25">
      <c r="A10" s="18">
        <v>208</v>
      </c>
      <c r="B10" s="8" t="s">
        <v>338</v>
      </c>
      <c r="C10" s="7" t="s">
        <v>207</v>
      </c>
      <c r="D10" s="19" t="s">
        <v>257</v>
      </c>
      <c r="E10" s="7">
        <v>1120</v>
      </c>
      <c r="F10" s="9">
        <v>9.84</v>
      </c>
      <c r="G10" s="9">
        <f t="shared" si="0"/>
        <v>11020.8</v>
      </c>
      <c r="H10" s="158" t="s">
        <v>254</v>
      </c>
      <c r="I10" s="158"/>
      <c r="J10" s="6">
        <v>600</v>
      </c>
      <c r="M10" s="54" t="s">
        <v>354</v>
      </c>
    </row>
    <row r="11" spans="1:13" ht="45" x14ac:dyDescent="0.25">
      <c r="A11" s="18">
        <v>209</v>
      </c>
      <c r="B11" s="8" t="s">
        <v>345</v>
      </c>
      <c r="C11" s="7" t="s">
        <v>252</v>
      </c>
      <c r="D11" s="10" t="s">
        <v>257</v>
      </c>
      <c r="E11" s="7">
        <v>2</v>
      </c>
      <c r="F11" s="9">
        <v>23.37</v>
      </c>
      <c r="G11" s="9">
        <f>F11*E11</f>
        <v>46.74</v>
      </c>
      <c r="H11" s="158" t="s">
        <v>254</v>
      </c>
      <c r="I11" s="158"/>
      <c r="J11" s="36">
        <v>132</v>
      </c>
      <c r="L11" s="2"/>
      <c r="M11" s="56" t="s">
        <v>354</v>
      </c>
    </row>
    <row r="12" spans="1:13" ht="60" x14ac:dyDescent="0.25">
      <c r="A12" s="18">
        <v>210</v>
      </c>
      <c r="B12" s="79" t="s">
        <v>281</v>
      </c>
      <c r="C12" s="7" t="s">
        <v>252</v>
      </c>
      <c r="D12" s="10"/>
      <c r="E12" s="7">
        <v>0</v>
      </c>
      <c r="F12" s="74">
        <v>105.78</v>
      </c>
      <c r="G12" s="9">
        <v>0</v>
      </c>
      <c r="H12" s="158" t="s">
        <v>254</v>
      </c>
      <c r="I12" s="158"/>
      <c r="J12" s="6"/>
      <c r="M12" s="54" t="s">
        <v>354</v>
      </c>
    </row>
    <row r="13" spans="1:13" ht="45" x14ac:dyDescent="0.25">
      <c r="A13" s="7">
        <v>272</v>
      </c>
      <c r="B13" s="8" t="s">
        <v>343</v>
      </c>
      <c r="C13" s="7" t="s">
        <v>253</v>
      </c>
      <c r="D13" s="10" t="s">
        <v>257</v>
      </c>
      <c r="E13" s="7">
        <v>4</v>
      </c>
      <c r="F13" s="9">
        <v>52.89</v>
      </c>
      <c r="G13" s="9">
        <f>F13*E13</f>
        <v>211.56</v>
      </c>
      <c r="H13" s="158" t="s">
        <v>254</v>
      </c>
      <c r="I13" s="158"/>
      <c r="J13" s="6"/>
      <c r="M13" s="56" t="s">
        <v>356</v>
      </c>
    </row>
    <row r="14" spans="1:13" ht="30" x14ac:dyDescent="0.25">
      <c r="A14" s="7"/>
      <c r="B14" s="8" t="s">
        <v>304</v>
      </c>
      <c r="C14" s="7"/>
      <c r="D14" s="33"/>
      <c r="E14" s="7"/>
      <c r="F14" s="34"/>
      <c r="G14" s="9"/>
      <c r="H14" s="7"/>
      <c r="I14" s="7"/>
      <c r="J14" s="6" t="s">
        <v>308</v>
      </c>
      <c r="M14" s="54" t="s">
        <v>354</v>
      </c>
    </row>
    <row r="15" spans="1:13" ht="30" x14ac:dyDescent="0.25">
      <c r="A15" s="7"/>
      <c r="B15" s="8" t="s">
        <v>305</v>
      </c>
      <c r="C15" s="7"/>
      <c r="D15" s="33"/>
      <c r="E15" s="7"/>
      <c r="F15" s="34"/>
      <c r="G15" s="9"/>
      <c r="H15" s="7"/>
      <c r="I15" s="7"/>
      <c r="J15" s="6">
        <v>1</v>
      </c>
      <c r="M15" s="54" t="s">
        <v>354</v>
      </c>
    </row>
    <row r="16" spans="1:13" ht="30" x14ac:dyDescent="0.25">
      <c r="A16" s="7"/>
      <c r="B16" s="8" t="s">
        <v>306</v>
      </c>
      <c r="C16" s="32"/>
      <c r="D16" s="33"/>
      <c r="E16" s="7"/>
      <c r="F16" s="34"/>
      <c r="G16" s="9"/>
      <c r="H16" s="7"/>
      <c r="I16" s="7"/>
      <c r="J16" s="6" t="s">
        <v>309</v>
      </c>
      <c r="M16" s="54" t="s">
        <v>354</v>
      </c>
    </row>
    <row r="17" spans="1:13" ht="30" x14ac:dyDescent="0.25">
      <c r="A17" s="7"/>
      <c r="B17" s="8" t="s">
        <v>307</v>
      </c>
      <c r="C17" s="32"/>
      <c r="D17" s="33"/>
      <c r="E17" s="7"/>
      <c r="F17" s="34"/>
      <c r="G17" s="9"/>
      <c r="H17" s="7"/>
      <c r="I17" s="7"/>
      <c r="J17" s="6">
        <v>180</v>
      </c>
      <c r="M17" s="54" t="s">
        <v>354</v>
      </c>
    </row>
    <row r="18" spans="1:13" ht="30" x14ac:dyDescent="0.25">
      <c r="A18" s="18">
        <v>211</v>
      </c>
      <c r="B18" s="8" t="s">
        <v>299</v>
      </c>
      <c r="C18" s="7" t="s">
        <v>300</v>
      </c>
      <c r="D18" s="33"/>
      <c r="E18" s="7"/>
      <c r="F18" s="34"/>
      <c r="G18" s="9"/>
      <c r="H18" s="7"/>
      <c r="I18" s="7"/>
      <c r="J18" s="6"/>
      <c r="M18" s="54" t="s">
        <v>351</v>
      </c>
    </row>
    <row r="19" spans="1:13" ht="30" x14ac:dyDescent="0.25">
      <c r="B19" s="8" t="s">
        <v>301</v>
      </c>
      <c r="C19" s="7" t="s">
        <v>300</v>
      </c>
      <c r="D19" s="33"/>
      <c r="E19" s="7"/>
      <c r="F19" s="34"/>
      <c r="G19" s="9"/>
      <c r="H19" s="7"/>
      <c r="I19" s="7"/>
      <c r="J19" s="6"/>
      <c r="M19" s="54" t="s">
        <v>351</v>
      </c>
    </row>
    <row r="20" spans="1:13" ht="30" x14ac:dyDescent="0.25">
      <c r="A20" s="7"/>
      <c r="B20" s="8" t="s">
        <v>302</v>
      </c>
      <c r="C20" s="7" t="s">
        <v>300</v>
      </c>
      <c r="D20" s="33"/>
      <c r="E20" s="7"/>
      <c r="F20" s="34"/>
      <c r="G20" s="9"/>
      <c r="H20" s="7"/>
      <c r="I20" s="7"/>
      <c r="J20" s="6"/>
      <c r="M20" s="54" t="s">
        <v>351</v>
      </c>
    </row>
    <row r="21" spans="1:13" ht="30" x14ac:dyDescent="0.25">
      <c r="A21" s="7"/>
      <c r="B21" s="8" t="s">
        <v>303</v>
      </c>
      <c r="C21" s="7" t="s">
        <v>300</v>
      </c>
      <c r="D21" s="33"/>
      <c r="E21" s="7"/>
      <c r="F21" s="34"/>
      <c r="G21" s="9"/>
      <c r="H21" s="7"/>
      <c r="I21" s="7"/>
      <c r="J21" s="6"/>
      <c r="M21" s="54" t="s">
        <v>351</v>
      </c>
    </row>
  </sheetData>
  <mergeCells count="9">
    <mergeCell ref="H13:I13"/>
    <mergeCell ref="H11:I11"/>
    <mergeCell ref="H12:I12"/>
    <mergeCell ref="H5:I5"/>
    <mergeCell ref="H6:I6"/>
    <mergeCell ref="H7:I7"/>
    <mergeCell ref="H8:I8"/>
    <mergeCell ref="H9:I9"/>
    <mergeCell ref="H10:I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50AB-C9D8-4765-BB7E-6E4D848C8ADB}">
  <sheetPr>
    <tabColor rgb="FFFF9999"/>
  </sheetPr>
  <dimension ref="A4:M22"/>
  <sheetViews>
    <sheetView workbookViewId="0">
      <selection activeCell="D17" sqref="D17"/>
    </sheetView>
  </sheetViews>
  <sheetFormatPr defaultRowHeight="15" x14ac:dyDescent="0.25"/>
  <cols>
    <col min="2" max="2" width="30.140625" customWidth="1"/>
    <col min="4" max="4" width="14.85546875" customWidth="1"/>
    <col min="10" max="10" width="18.7109375" customWidth="1"/>
    <col min="13" max="13" width="18.28515625" customWidth="1"/>
  </cols>
  <sheetData>
    <row r="4" spans="1:13" ht="30" customHeight="1" x14ac:dyDescent="0.25">
      <c r="A4" s="18">
        <v>36</v>
      </c>
      <c r="B4" s="8" t="s">
        <v>43</v>
      </c>
      <c r="C4" s="7">
        <v>833</v>
      </c>
      <c r="D4" s="19" t="s">
        <v>257</v>
      </c>
      <c r="E4" s="7">
        <v>4</v>
      </c>
      <c r="F4" s="9">
        <v>131.60999999999999</v>
      </c>
      <c r="G4" s="9">
        <f t="shared" ref="G4:G6" si="0">F4*E4</f>
        <v>526.43999999999994</v>
      </c>
      <c r="H4" s="158" t="s">
        <v>254</v>
      </c>
      <c r="I4" s="158"/>
      <c r="J4" s="36" t="s">
        <v>336</v>
      </c>
      <c r="M4" s="55" t="s">
        <v>336</v>
      </c>
    </row>
    <row r="5" spans="1:13" ht="30" customHeight="1" x14ac:dyDescent="0.25">
      <c r="A5" s="18">
        <v>149</v>
      </c>
      <c r="B5" s="8" t="s">
        <v>90</v>
      </c>
      <c r="C5" s="7">
        <v>60000</v>
      </c>
      <c r="D5" s="19" t="s">
        <v>257</v>
      </c>
      <c r="E5" s="7">
        <v>14</v>
      </c>
      <c r="F5" s="9">
        <v>282.89999999999998</v>
      </c>
      <c r="G5" s="9">
        <f t="shared" si="0"/>
        <v>3960.5999999999995</v>
      </c>
      <c r="H5" s="158" t="s">
        <v>254</v>
      </c>
      <c r="I5" s="158"/>
      <c r="J5" s="2" t="s">
        <v>335</v>
      </c>
      <c r="M5" s="56" t="s">
        <v>335</v>
      </c>
    </row>
    <row r="6" spans="1:13" ht="30" customHeight="1" x14ac:dyDescent="0.25">
      <c r="A6" s="18">
        <v>163</v>
      </c>
      <c r="B6" s="8" t="s">
        <v>99</v>
      </c>
      <c r="C6" s="7">
        <v>7000</v>
      </c>
      <c r="D6" s="19" t="s">
        <v>257</v>
      </c>
      <c r="E6" s="7">
        <v>2</v>
      </c>
      <c r="F6" s="9">
        <v>469.86</v>
      </c>
      <c r="G6" s="9">
        <f t="shared" si="0"/>
        <v>939.72</v>
      </c>
      <c r="H6" s="158" t="s">
        <v>254</v>
      </c>
      <c r="I6" s="158"/>
      <c r="J6" s="6"/>
      <c r="K6" s="2" t="s">
        <v>387</v>
      </c>
      <c r="M6" s="56" t="s">
        <v>321</v>
      </c>
    </row>
    <row r="7" spans="1:13" ht="30" customHeight="1" x14ac:dyDescent="0.25">
      <c r="A7" s="18">
        <v>165</v>
      </c>
      <c r="B7" s="8" t="s">
        <v>100</v>
      </c>
      <c r="C7" s="7">
        <v>35000</v>
      </c>
      <c r="D7" s="19" t="s">
        <v>257</v>
      </c>
      <c r="E7" s="7">
        <v>10</v>
      </c>
      <c r="F7" s="9">
        <v>428.04</v>
      </c>
      <c r="G7" s="9">
        <f>F7*E7</f>
        <v>4280.4000000000005</v>
      </c>
      <c r="H7" s="158" t="s">
        <v>254</v>
      </c>
      <c r="I7" s="158"/>
      <c r="J7" s="6" t="s">
        <v>316</v>
      </c>
      <c r="K7" s="2" t="s">
        <v>389</v>
      </c>
      <c r="M7" s="54" t="s">
        <v>321</v>
      </c>
    </row>
    <row r="8" spans="1:13" ht="30" customHeight="1" x14ac:dyDescent="0.25">
      <c r="A8" s="18">
        <v>166</v>
      </c>
      <c r="B8" s="8" t="s">
        <v>101</v>
      </c>
      <c r="C8" s="7">
        <v>25000</v>
      </c>
      <c r="D8" s="19" t="s">
        <v>257</v>
      </c>
      <c r="E8" s="7">
        <v>10</v>
      </c>
      <c r="F8" s="9">
        <v>338.25</v>
      </c>
      <c r="G8" s="9">
        <f>F8*E8</f>
        <v>3382.5</v>
      </c>
      <c r="H8" s="158" t="s">
        <v>254</v>
      </c>
      <c r="I8" s="158"/>
      <c r="J8" s="6">
        <v>0</v>
      </c>
      <c r="K8" s="198" t="s">
        <v>334</v>
      </c>
      <c r="M8" s="54" t="s">
        <v>321</v>
      </c>
    </row>
    <row r="9" spans="1:13" ht="30" customHeight="1" x14ac:dyDescent="0.25">
      <c r="A9" s="18">
        <v>167</v>
      </c>
      <c r="B9" s="8" t="s">
        <v>102</v>
      </c>
      <c r="C9" s="7">
        <v>15000</v>
      </c>
      <c r="D9" s="19" t="s">
        <v>257</v>
      </c>
      <c r="E9" s="7">
        <v>10</v>
      </c>
      <c r="F9" s="9">
        <v>496.92</v>
      </c>
      <c r="G9" s="9">
        <f>F9*E9</f>
        <v>4969.2</v>
      </c>
      <c r="H9" s="158" t="s">
        <v>254</v>
      </c>
      <c r="I9" s="158"/>
      <c r="J9" s="6">
        <v>0</v>
      </c>
      <c r="K9" s="199"/>
      <c r="M9" s="54" t="s">
        <v>321</v>
      </c>
    </row>
    <row r="10" spans="1:13" ht="30" customHeight="1" x14ac:dyDescent="0.25">
      <c r="A10" s="18">
        <v>168</v>
      </c>
      <c r="B10" s="8" t="s">
        <v>103</v>
      </c>
      <c r="C10" s="7">
        <v>15000</v>
      </c>
      <c r="D10" s="19" t="s">
        <v>257</v>
      </c>
      <c r="E10" s="7">
        <v>10</v>
      </c>
      <c r="F10" s="9">
        <v>496.92</v>
      </c>
      <c r="G10" s="9">
        <f>F10*E10</f>
        <v>4969.2</v>
      </c>
      <c r="H10" s="158" t="s">
        <v>254</v>
      </c>
      <c r="I10" s="158"/>
      <c r="J10" s="6">
        <v>0</v>
      </c>
      <c r="K10" s="199"/>
      <c r="M10" s="54" t="s">
        <v>321</v>
      </c>
    </row>
    <row r="11" spans="1:13" ht="30" customHeight="1" x14ac:dyDescent="0.25">
      <c r="A11" s="18">
        <v>169</v>
      </c>
      <c r="B11" s="8" t="s">
        <v>104</v>
      </c>
      <c r="C11" s="7">
        <v>15000</v>
      </c>
      <c r="D11" s="19" t="s">
        <v>257</v>
      </c>
      <c r="E11" s="7">
        <v>10</v>
      </c>
      <c r="F11" s="9">
        <v>482.15999999999997</v>
      </c>
      <c r="G11" s="9">
        <f>F11*E11</f>
        <v>4821.5999999999995</v>
      </c>
      <c r="H11" s="158" t="s">
        <v>254</v>
      </c>
      <c r="I11" s="158"/>
      <c r="J11" s="6">
        <v>0</v>
      </c>
      <c r="K11" s="199"/>
      <c r="M11" s="54" t="s">
        <v>321</v>
      </c>
    </row>
    <row r="12" spans="1:13" ht="30" customHeight="1" x14ac:dyDescent="0.25">
      <c r="A12" s="18">
        <v>175</v>
      </c>
      <c r="B12" s="8" t="s">
        <v>183</v>
      </c>
      <c r="C12" s="7">
        <v>35000</v>
      </c>
      <c r="D12" s="10" t="s">
        <v>257</v>
      </c>
      <c r="E12" s="7">
        <v>10</v>
      </c>
      <c r="F12" s="9">
        <v>428.04</v>
      </c>
      <c r="G12" s="9">
        <f t="shared" ref="G12:G16" si="1">F12*E12</f>
        <v>4280.4000000000005</v>
      </c>
      <c r="H12" s="158" t="s">
        <v>254</v>
      </c>
      <c r="I12" s="158"/>
      <c r="J12" s="36">
        <v>1</v>
      </c>
      <c r="K12" s="2" t="s">
        <v>333</v>
      </c>
      <c r="L12" s="2"/>
      <c r="M12" s="56" t="s">
        <v>333</v>
      </c>
    </row>
    <row r="13" spans="1:13" ht="30" customHeight="1" x14ac:dyDescent="0.25">
      <c r="A13" s="18">
        <v>186</v>
      </c>
      <c r="B13" s="8" t="s">
        <v>127</v>
      </c>
      <c r="C13" s="7">
        <v>26000</v>
      </c>
      <c r="D13" s="10" t="s">
        <v>257</v>
      </c>
      <c r="E13" s="7">
        <v>2</v>
      </c>
      <c r="F13" s="9">
        <v>413.28</v>
      </c>
      <c r="G13" s="9">
        <f t="shared" si="1"/>
        <v>826.56</v>
      </c>
      <c r="H13" s="158" t="s">
        <v>254</v>
      </c>
      <c r="I13" s="158"/>
      <c r="J13" s="36"/>
      <c r="K13" s="2" t="s">
        <v>326</v>
      </c>
      <c r="M13" s="67" t="s">
        <v>393</v>
      </c>
    </row>
    <row r="14" spans="1:13" ht="30" customHeight="1" x14ac:dyDescent="0.25">
      <c r="A14" s="18">
        <v>187</v>
      </c>
      <c r="B14" s="8" t="s">
        <v>128</v>
      </c>
      <c r="C14" s="7">
        <v>15000</v>
      </c>
      <c r="D14" s="10" t="s">
        <v>257</v>
      </c>
      <c r="E14" s="7">
        <v>2</v>
      </c>
      <c r="F14" s="9">
        <v>413.28</v>
      </c>
      <c r="G14" s="9">
        <f t="shared" si="1"/>
        <v>826.56</v>
      </c>
      <c r="H14" s="158" t="s">
        <v>254</v>
      </c>
      <c r="I14" s="158"/>
      <c r="J14" s="36"/>
      <c r="K14" s="2" t="s">
        <v>327</v>
      </c>
      <c r="M14" s="67" t="s">
        <v>393</v>
      </c>
    </row>
    <row r="15" spans="1:13" ht="30" customHeight="1" x14ac:dyDescent="0.25">
      <c r="A15" s="18">
        <v>188</v>
      </c>
      <c r="B15" s="8" t="s">
        <v>129</v>
      </c>
      <c r="C15" s="7">
        <v>15000</v>
      </c>
      <c r="D15" s="10" t="s">
        <v>257</v>
      </c>
      <c r="E15" s="7">
        <v>2</v>
      </c>
      <c r="F15" s="9">
        <v>413.28</v>
      </c>
      <c r="G15" s="9">
        <f t="shared" si="1"/>
        <v>826.56</v>
      </c>
      <c r="H15" s="158" t="s">
        <v>254</v>
      </c>
      <c r="I15" s="158"/>
      <c r="J15" s="36"/>
      <c r="K15" s="2" t="s">
        <v>328</v>
      </c>
      <c r="M15" s="67" t="s">
        <v>393</v>
      </c>
    </row>
    <row r="16" spans="1:13" ht="30" customHeight="1" x14ac:dyDescent="0.25">
      <c r="A16" s="18">
        <v>189</v>
      </c>
      <c r="B16" s="8" t="s">
        <v>130</v>
      </c>
      <c r="C16" s="7">
        <v>15000</v>
      </c>
      <c r="D16" s="10" t="s">
        <v>257</v>
      </c>
      <c r="E16" s="7">
        <v>2</v>
      </c>
      <c r="F16" s="9">
        <v>413.28</v>
      </c>
      <c r="G16" s="9">
        <f t="shared" si="1"/>
        <v>826.56</v>
      </c>
      <c r="H16" s="158" t="s">
        <v>254</v>
      </c>
      <c r="I16" s="158"/>
      <c r="J16" s="36"/>
      <c r="K16" s="2" t="s">
        <v>329</v>
      </c>
      <c r="M16" s="67" t="s">
        <v>393</v>
      </c>
    </row>
    <row r="17" spans="1:13" ht="45" x14ac:dyDescent="0.25">
      <c r="A17" s="18">
        <v>200</v>
      </c>
      <c r="B17" s="66" t="s">
        <v>200</v>
      </c>
      <c r="C17" s="7" t="s">
        <v>201</v>
      </c>
      <c r="D17" s="10" t="s">
        <v>258</v>
      </c>
      <c r="E17" s="7">
        <v>10</v>
      </c>
      <c r="F17" s="9">
        <v>2.46</v>
      </c>
      <c r="G17" s="9">
        <f>F17*E17</f>
        <v>24.6</v>
      </c>
      <c r="H17" s="8" t="str">
        <f>VLOOKUP($B17,[1]roboczy!$D$209:$K$263,7,FALSE)</f>
        <v>KBPO320</v>
      </c>
      <c r="I17" s="8" t="str">
        <f>VLOOKUP($B17,[1]roboczy!$D$209:$K$263,8,FALSE)</f>
        <v>BLACK POINT</v>
      </c>
      <c r="J17" s="6"/>
      <c r="K17" t="s">
        <v>315</v>
      </c>
      <c r="M17" s="56" t="s">
        <v>357</v>
      </c>
    </row>
    <row r="18" spans="1:13" ht="30" x14ac:dyDescent="0.25">
      <c r="A18" s="18">
        <v>201</v>
      </c>
      <c r="B18" s="66" t="s">
        <v>202</v>
      </c>
      <c r="C18" s="7" t="s">
        <v>203</v>
      </c>
      <c r="D18" s="19" t="s">
        <v>257</v>
      </c>
      <c r="E18" s="7">
        <v>10</v>
      </c>
      <c r="F18" s="9">
        <v>166.05</v>
      </c>
      <c r="G18" s="9">
        <f t="shared" ref="G18:G22" si="2">F18*E18</f>
        <v>1660.5</v>
      </c>
      <c r="H18" s="158" t="s">
        <v>254</v>
      </c>
      <c r="I18" s="158"/>
      <c r="J18" s="6"/>
      <c r="M18" s="56" t="s">
        <v>357</v>
      </c>
    </row>
    <row r="19" spans="1:13" ht="30" x14ac:dyDescent="0.25">
      <c r="A19" s="18">
        <v>202</v>
      </c>
      <c r="B19" s="66" t="s">
        <v>204</v>
      </c>
      <c r="C19" s="7" t="s">
        <v>205</v>
      </c>
      <c r="D19" s="19" t="s">
        <v>257</v>
      </c>
      <c r="E19" s="7">
        <v>4</v>
      </c>
      <c r="F19" s="9">
        <v>31.98</v>
      </c>
      <c r="G19" s="9">
        <f t="shared" si="2"/>
        <v>127.92</v>
      </c>
      <c r="H19" s="158" t="s">
        <v>254</v>
      </c>
      <c r="I19" s="158"/>
      <c r="J19" s="6"/>
      <c r="K19" t="s">
        <v>315</v>
      </c>
      <c r="M19" s="56" t="s">
        <v>357</v>
      </c>
    </row>
    <row r="20" spans="1:13" ht="30" x14ac:dyDescent="0.25">
      <c r="A20" s="18">
        <v>209</v>
      </c>
      <c r="B20" s="66" t="s">
        <v>441</v>
      </c>
      <c r="C20" s="7" t="s">
        <v>207</v>
      </c>
      <c r="D20" s="19" t="s">
        <v>257</v>
      </c>
      <c r="E20" s="7">
        <v>100</v>
      </c>
      <c r="F20" s="9">
        <v>11.07</v>
      </c>
      <c r="G20" s="9">
        <f t="shared" si="2"/>
        <v>1107</v>
      </c>
      <c r="H20" s="158" t="s">
        <v>254</v>
      </c>
      <c r="I20" s="158"/>
      <c r="J20" s="6"/>
      <c r="M20" s="56" t="s">
        <v>357</v>
      </c>
    </row>
    <row r="21" spans="1:13" ht="30" x14ac:dyDescent="0.25">
      <c r="A21" s="18">
        <v>237</v>
      </c>
      <c r="B21" s="66" t="s">
        <v>232</v>
      </c>
      <c r="C21" s="7">
        <v>20000</v>
      </c>
      <c r="D21" s="10" t="s">
        <v>258</v>
      </c>
      <c r="E21" s="7">
        <v>1</v>
      </c>
      <c r="F21" s="9">
        <v>78.72</v>
      </c>
      <c r="G21" s="9">
        <f t="shared" si="2"/>
        <v>78.72</v>
      </c>
      <c r="H21" s="8" t="str">
        <f>VLOOKUP(B21,[1]roboczy!$D$209:$K$263,7,FALSE)</f>
        <v>ZKL-TK65NP</v>
      </c>
      <c r="I21" s="8" t="str">
        <f>VLOOKUP($B21,[1]roboczy!$D$209:$K$263,8,FALSE)</f>
        <v>RAFCOM</v>
      </c>
      <c r="J21" s="6">
        <v>0</v>
      </c>
      <c r="M21" s="56" t="s">
        <v>357</v>
      </c>
    </row>
    <row r="22" spans="1:13" ht="30" x14ac:dyDescent="0.25">
      <c r="A22" s="18">
        <v>241</v>
      </c>
      <c r="B22" s="66" t="s">
        <v>236</v>
      </c>
      <c r="C22" s="7">
        <v>40000</v>
      </c>
      <c r="D22" s="10" t="s">
        <v>258</v>
      </c>
      <c r="E22" s="7">
        <v>2</v>
      </c>
      <c r="F22" s="9">
        <v>88.56</v>
      </c>
      <c r="G22" s="9">
        <f t="shared" si="2"/>
        <v>177.12</v>
      </c>
      <c r="H22" s="8" t="str">
        <f>VLOOKUP(B22,[1]roboczy!$D$209:$K$263,7,FALSE)</f>
        <v>ZKL-TK710NP</v>
      </c>
      <c r="I22" s="8" t="str">
        <f>VLOOKUP($B22,[1]roboczy!$D$209:$K$263,8,FALSE)</f>
        <v>RAFCOM</v>
      </c>
      <c r="J22" s="6"/>
      <c r="M22" s="54" t="s">
        <v>352</v>
      </c>
    </row>
  </sheetData>
  <mergeCells count="17">
    <mergeCell ref="H20:I20"/>
    <mergeCell ref="K8:K11"/>
    <mergeCell ref="H9:I9"/>
    <mergeCell ref="H10:I10"/>
    <mergeCell ref="H11:I11"/>
    <mergeCell ref="H12:I12"/>
    <mergeCell ref="H13:I13"/>
    <mergeCell ref="H14:I14"/>
    <mergeCell ref="H15:I15"/>
    <mergeCell ref="H16:I16"/>
    <mergeCell ref="H18:I18"/>
    <mergeCell ref="H19:I19"/>
    <mergeCell ref="H4:I4"/>
    <mergeCell ref="H5:I5"/>
    <mergeCell ref="H6:I6"/>
    <mergeCell ref="H7:I7"/>
    <mergeCell ref="H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57AF-3EE3-4A0F-A162-7C9FC7CC4A9F}">
  <sheetPr>
    <pageSetUpPr fitToPage="1"/>
  </sheetPr>
  <dimension ref="A1:M45"/>
  <sheetViews>
    <sheetView zoomScale="85" zoomScaleNormal="85" zoomScaleSheetLayoutView="70" workbookViewId="0">
      <selection activeCell="B22" sqref="B22:M22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5.85546875" style="6" customWidth="1"/>
    <col min="5" max="5" width="10" customWidth="1"/>
    <col min="6" max="7" width="12.28515625" customWidth="1"/>
    <col min="8" max="8" width="16.28515625" customWidth="1"/>
    <col min="9" max="9" width="17.140625" customWidth="1"/>
    <col min="10" max="10" width="28.5703125" style="6" customWidth="1"/>
    <col min="11" max="11" width="14.85546875" customWidth="1"/>
    <col min="13" max="13" width="36.140625" customWidth="1"/>
  </cols>
  <sheetData>
    <row r="1" spans="1:10" ht="30.75" customHeight="1" x14ac:dyDescent="0.25">
      <c r="A1" s="151" t="s">
        <v>191</v>
      </c>
      <c r="B1" s="152"/>
      <c r="C1" s="152"/>
      <c r="D1" s="152"/>
      <c r="E1" s="152"/>
      <c r="F1" s="152"/>
      <c r="G1" s="152"/>
      <c r="H1" s="153"/>
      <c r="I1" s="6"/>
    </row>
    <row r="2" spans="1:10" ht="45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56" t="s">
        <v>7</v>
      </c>
      <c r="I2" s="157"/>
    </row>
    <row r="3" spans="1:10" ht="60" x14ac:dyDescent="0.25">
      <c r="A3" s="5"/>
      <c r="B3" s="1"/>
      <c r="C3" s="1"/>
      <c r="D3" s="1"/>
      <c r="E3" s="1"/>
      <c r="F3" s="1"/>
      <c r="G3" s="1"/>
      <c r="H3" s="1" t="s">
        <v>255</v>
      </c>
      <c r="I3" s="1" t="s">
        <v>256</v>
      </c>
      <c r="J3" s="39" t="s">
        <v>332</v>
      </c>
    </row>
    <row r="7" spans="1:10" x14ac:dyDescent="0.25">
      <c r="A7" s="21">
        <v>266</v>
      </c>
    </row>
    <row r="8" spans="1:10" x14ac:dyDescent="0.25">
      <c r="A8" s="21">
        <v>267</v>
      </c>
    </row>
    <row r="15" spans="1:10" x14ac:dyDescent="0.25">
      <c r="A15" s="7"/>
    </row>
    <row r="17" spans="1:13" ht="15.75" thickBot="1" x14ac:dyDescent="0.3">
      <c r="A17" s="11"/>
      <c r="B17" s="12"/>
      <c r="C17" s="12"/>
      <c r="D17" s="16"/>
      <c r="E17" s="13"/>
      <c r="F17" s="14" t="s">
        <v>251</v>
      </c>
      <c r="G17" s="154">
        <f>SUM(G5:G12)</f>
        <v>0</v>
      </c>
      <c r="H17" s="155"/>
      <c r="I17" s="15"/>
      <c r="M17" s="54"/>
    </row>
    <row r="18" spans="1:13" x14ac:dyDescent="0.25">
      <c r="A18" s="3"/>
      <c r="B18" s="3"/>
      <c r="C18" s="3"/>
      <c r="D18" s="17"/>
      <c r="E18" s="3"/>
      <c r="F18" s="3"/>
      <c r="G18" s="4"/>
      <c r="H18" s="3"/>
      <c r="I18" s="3"/>
      <c r="M18" s="54"/>
    </row>
    <row r="19" spans="1:13" x14ac:dyDescent="0.25">
      <c r="A19" s="3"/>
      <c r="B19" s="50"/>
      <c r="I19" s="3"/>
      <c r="M19" s="54"/>
    </row>
    <row r="20" spans="1:13" x14ac:dyDescent="0.25">
      <c r="A20" s="3"/>
      <c r="B20" s="52" t="s">
        <v>350</v>
      </c>
      <c r="C20" s="3"/>
      <c r="D20" s="17"/>
      <c r="E20" s="3"/>
      <c r="F20" s="3"/>
      <c r="G20" s="3"/>
      <c r="H20" s="3"/>
      <c r="I20" s="3"/>
      <c r="M20" s="54"/>
    </row>
    <row r="21" spans="1:13" x14ac:dyDescent="0.25">
      <c r="A21" s="3"/>
    </row>
    <row r="22" spans="1:13" x14ac:dyDescent="0.25">
      <c r="A22" s="3"/>
    </row>
    <row r="23" spans="1:13" x14ac:dyDescent="0.25">
      <c r="A23" s="3"/>
    </row>
    <row r="24" spans="1:13" x14ac:dyDescent="0.25">
      <c r="A24" s="3"/>
    </row>
    <row r="25" spans="1:13" x14ac:dyDescent="0.25">
      <c r="A25" s="3"/>
    </row>
    <row r="26" spans="1:13" x14ac:dyDescent="0.25">
      <c r="A26" s="3"/>
      <c r="B26" s="50"/>
      <c r="I26" s="3"/>
    </row>
    <row r="27" spans="1:13" x14ac:dyDescent="0.25">
      <c r="A27" s="57"/>
      <c r="B27" s="58"/>
      <c r="C27" s="53"/>
      <c r="D27" s="59"/>
      <c r="E27" s="53"/>
      <c r="F27" s="53"/>
      <c r="G27" s="53"/>
      <c r="I27" s="3"/>
    </row>
    <row r="28" spans="1:13" x14ac:dyDescent="0.25">
      <c r="A28" s="57"/>
      <c r="B28" s="58" t="s">
        <v>358</v>
      </c>
      <c r="C28" s="53"/>
      <c r="D28" s="59"/>
      <c r="E28" s="53"/>
      <c r="F28" s="53"/>
      <c r="G28" s="53"/>
      <c r="I28" s="3"/>
    </row>
    <row r="29" spans="1:13" x14ac:dyDescent="0.25">
      <c r="A29" s="57"/>
      <c r="B29" s="58"/>
      <c r="C29" s="53"/>
      <c r="D29" s="59"/>
      <c r="E29" s="53"/>
      <c r="F29" s="53"/>
      <c r="G29" s="53"/>
      <c r="I29" s="3"/>
    </row>
    <row r="30" spans="1:13" x14ac:dyDescent="0.25">
      <c r="A30" s="57"/>
      <c r="I30" s="3"/>
    </row>
    <row r="31" spans="1:13" x14ac:dyDescent="0.25">
      <c r="A31" s="57"/>
    </row>
    <row r="32" spans="1:13" x14ac:dyDescent="0.25">
      <c r="A32" s="57"/>
    </row>
    <row r="33" spans="1:9" x14ac:dyDescent="0.25">
      <c r="A33" s="57"/>
    </row>
    <row r="34" spans="1:9" x14ac:dyDescent="0.25">
      <c r="A34" s="57"/>
    </row>
    <row r="35" spans="1:9" x14ac:dyDescent="0.25">
      <c r="A35" s="57"/>
    </row>
    <row r="36" spans="1:9" x14ac:dyDescent="0.25">
      <c r="A36" s="57"/>
      <c r="G36" s="53"/>
      <c r="I36" s="3"/>
    </row>
    <row r="37" spans="1:9" x14ac:dyDescent="0.25">
      <c r="A37" s="57"/>
      <c r="G37" s="53"/>
      <c r="I37" s="3"/>
    </row>
    <row r="38" spans="1:9" x14ac:dyDescent="0.25">
      <c r="A38" s="57"/>
      <c r="G38" s="53"/>
      <c r="I38" s="3"/>
    </row>
    <row r="39" spans="1:9" x14ac:dyDescent="0.25">
      <c r="A39" s="57"/>
      <c r="G39" s="53"/>
      <c r="I39" s="3"/>
    </row>
    <row r="40" spans="1:9" x14ac:dyDescent="0.25">
      <c r="A40" s="57"/>
      <c r="B40" s="53"/>
      <c r="C40" s="53"/>
      <c r="D40" s="59"/>
      <c r="E40" s="53"/>
      <c r="F40" s="53"/>
      <c r="G40" s="53"/>
      <c r="I40" s="3"/>
    </row>
    <row r="41" spans="1:9" x14ac:dyDescent="0.25">
      <c r="A41" s="57"/>
      <c r="B41" s="53"/>
      <c r="C41" s="53"/>
      <c r="D41" s="59"/>
      <c r="E41" s="53"/>
      <c r="F41" s="53"/>
      <c r="G41" s="53"/>
      <c r="I41" s="3"/>
    </row>
    <row r="42" spans="1:9" x14ac:dyDescent="0.25">
      <c r="A42" s="57"/>
      <c r="B42" s="58" t="s">
        <v>379</v>
      </c>
      <c r="C42" s="53"/>
      <c r="D42" s="59"/>
      <c r="E42" s="53"/>
      <c r="F42" s="53"/>
      <c r="G42" s="53"/>
      <c r="I42" s="3"/>
    </row>
    <row r="43" spans="1:9" x14ac:dyDescent="0.25">
      <c r="A43" s="57"/>
      <c r="B43" s="58" t="s">
        <v>380</v>
      </c>
      <c r="C43" s="53"/>
      <c r="D43" s="59"/>
      <c r="E43" s="53"/>
      <c r="F43" s="53"/>
      <c r="G43" s="53"/>
      <c r="I43" s="3"/>
    </row>
    <row r="44" spans="1:9" x14ac:dyDescent="0.25">
      <c r="A44" s="57"/>
      <c r="B44" s="53"/>
      <c r="C44" s="53"/>
      <c r="D44" s="59"/>
      <c r="E44" s="53"/>
      <c r="F44" s="53"/>
      <c r="G44" s="53"/>
      <c r="I44" s="3"/>
    </row>
    <row r="45" spans="1:9" x14ac:dyDescent="0.25">
      <c r="A45" s="53"/>
      <c r="B45" s="53"/>
      <c r="C45" s="53"/>
      <c r="D45" s="59"/>
      <c r="E45" s="53"/>
      <c r="F45" s="53"/>
      <c r="G45" s="53"/>
    </row>
  </sheetData>
  <autoFilter ref="A3:K17" xr:uid="{00000000-0009-0000-0000-000000000000}"/>
  <mergeCells count="3">
    <mergeCell ref="G17:H17"/>
    <mergeCell ref="A1:H1"/>
    <mergeCell ref="H2:I2"/>
  </mergeCells>
  <pageMargins left="0.7" right="0.7" top="0.75" bottom="0.75" header="0.3" footer="0.3"/>
  <pageSetup paperSize="180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8056-F16A-4B3C-99D0-1CB3D4EAB3FC}">
  <sheetPr>
    <pageSetUpPr fitToPage="1"/>
  </sheetPr>
  <dimension ref="A1:S184"/>
  <sheetViews>
    <sheetView tabSelected="1" view="pageBreakPreview" topLeftCell="A49" zoomScale="85" zoomScaleNormal="85" zoomScaleSheetLayoutView="85" workbookViewId="0">
      <selection activeCell="C5" sqref="C5"/>
    </sheetView>
  </sheetViews>
  <sheetFormatPr defaultRowHeight="15" x14ac:dyDescent="0.25"/>
  <cols>
    <col min="1" max="1" width="5.28515625" customWidth="1"/>
    <col min="2" max="2" width="9.42578125" customWidth="1"/>
    <col min="3" max="3" width="29.7109375" customWidth="1"/>
    <col min="4" max="4" width="14.42578125" customWidth="1"/>
    <col min="5" max="5" width="15.85546875" style="6" customWidth="1"/>
    <col min="6" max="6" width="10" style="6" customWidth="1"/>
    <col min="7" max="8" width="12.28515625" customWidth="1"/>
    <col min="9" max="9" width="16.28515625" customWidth="1"/>
    <col min="10" max="10" width="17.140625" customWidth="1"/>
    <col min="11" max="11" width="17.140625" hidden="1" customWidth="1"/>
    <col min="12" max="12" width="28.5703125" style="6" hidden="1" customWidth="1"/>
    <col min="13" max="13" width="14.85546875" hidden="1" customWidth="1"/>
    <col min="14" max="14" width="9.140625" hidden="1" customWidth="1"/>
    <col min="15" max="15" width="36.140625" hidden="1" customWidth="1"/>
    <col min="16" max="16" width="9.140625" hidden="1" customWidth="1"/>
    <col min="17" max="17" width="17" style="91" hidden="1" customWidth="1"/>
    <col min="18" max="19" width="9.140625" hidden="1" customWidth="1"/>
  </cols>
  <sheetData>
    <row r="1" spans="1:19" s="147" customFormat="1" ht="76.5" customHeight="1" x14ac:dyDescent="0.25">
      <c r="E1" s="148"/>
      <c r="F1" s="164" t="s">
        <v>511</v>
      </c>
      <c r="G1" s="165"/>
      <c r="H1" s="165"/>
      <c r="I1" s="165"/>
      <c r="J1" s="165"/>
      <c r="L1" s="148"/>
      <c r="Q1" s="91"/>
    </row>
    <row r="2" spans="1:19" s="147" customFormat="1" ht="46.5" customHeight="1" thickBot="1" x14ac:dyDescent="0.3">
      <c r="E2" s="148"/>
      <c r="F2" s="164" t="s">
        <v>512</v>
      </c>
      <c r="G2" s="164"/>
      <c r="H2" s="164"/>
      <c r="I2" s="164"/>
      <c r="J2" s="164"/>
      <c r="L2" s="148"/>
      <c r="Q2" s="91"/>
    </row>
    <row r="3" spans="1:19" ht="54.75" customHeight="1" thickBot="1" x14ac:dyDescent="0.3">
      <c r="A3" s="162"/>
      <c r="B3" s="163"/>
      <c r="C3" s="163"/>
      <c r="D3" s="163"/>
      <c r="E3" s="163"/>
      <c r="F3" s="163"/>
      <c r="G3" s="163"/>
      <c r="H3" s="163"/>
      <c r="I3" s="163"/>
      <c r="J3" s="163"/>
    </row>
    <row r="4" spans="1:19" ht="30.75" customHeight="1" thickBot="1" x14ac:dyDescent="0.3">
      <c r="A4" s="166" t="s">
        <v>510</v>
      </c>
      <c r="B4" s="167"/>
      <c r="C4" s="167"/>
      <c r="D4" s="167"/>
      <c r="E4" s="167"/>
      <c r="F4" s="167"/>
      <c r="G4" s="167"/>
      <c r="H4" s="167"/>
      <c r="I4" s="167"/>
      <c r="J4" s="167"/>
      <c r="K4" s="17"/>
      <c r="L4" s="17"/>
      <c r="M4" s="3"/>
      <c r="N4" s="3"/>
      <c r="O4" s="3"/>
      <c r="P4" s="3"/>
      <c r="Q4" s="115"/>
    </row>
    <row r="5" spans="1:19" ht="79.5" customHeight="1" thickBot="1" x14ac:dyDescent="0.3">
      <c r="A5" s="116" t="s">
        <v>0</v>
      </c>
      <c r="B5" s="117"/>
      <c r="C5" s="117" t="s">
        <v>1</v>
      </c>
      <c r="D5" s="117" t="s">
        <v>2</v>
      </c>
      <c r="E5" s="117" t="s">
        <v>3</v>
      </c>
      <c r="F5" s="117" t="s">
        <v>4</v>
      </c>
      <c r="G5" s="117" t="s">
        <v>5</v>
      </c>
      <c r="H5" s="117" t="s">
        <v>6</v>
      </c>
      <c r="I5" s="168" t="s">
        <v>505</v>
      </c>
      <c r="J5" s="169"/>
      <c r="K5" s="118"/>
      <c r="L5" s="17"/>
      <c r="M5" s="3"/>
      <c r="N5" s="3"/>
      <c r="O5" s="3"/>
      <c r="P5" s="3"/>
      <c r="Q5" s="115"/>
    </row>
    <row r="6" spans="1:19" ht="30" customHeight="1" x14ac:dyDescent="0.25">
      <c r="A6" s="102">
        <v>1</v>
      </c>
      <c r="B6" s="103" t="s">
        <v>398</v>
      </c>
      <c r="C6" s="104" t="s">
        <v>11</v>
      </c>
      <c r="D6" s="105">
        <v>2000</v>
      </c>
      <c r="E6" s="106" t="s">
        <v>257</v>
      </c>
      <c r="F6" s="107">
        <v>1</v>
      </c>
      <c r="G6" s="108"/>
      <c r="H6" s="108">
        <f t="shared" ref="H6:H15" si="0">G6*F6</f>
        <v>0</v>
      </c>
      <c r="I6" s="170" t="s">
        <v>257</v>
      </c>
      <c r="J6" s="171"/>
      <c r="K6" s="72">
        <f>L6/10*12</f>
        <v>36</v>
      </c>
      <c r="L6" s="17">
        <v>30</v>
      </c>
      <c r="M6" s="172" t="s">
        <v>383</v>
      </c>
      <c r="N6" s="173"/>
      <c r="O6" s="119" t="s">
        <v>352</v>
      </c>
      <c r="P6" s="3">
        <v>3</v>
      </c>
      <c r="Q6" s="115">
        <f t="shared" ref="Q6:Q15" si="1">P6*G6</f>
        <v>0</v>
      </c>
      <c r="S6" s="89">
        <v>36</v>
      </c>
    </row>
    <row r="7" spans="1:19" ht="30" customHeight="1" x14ac:dyDescent="0.25">
      <c r="A7" s="102">
        <v>2</v>
      </c>
      <c r="B7" s="72" t="s">
        <v>398</v>
      </c>
      <c r="C7" s="8" t="s">
        <v>32</v>
      </c>
      <c r="D7" s="7">
        <v>11000</v>
      </c>
      <c r="E7" s="106" t="s">
        <v>257</v>
      </c>
      <c r="F7" s="81">
        <v>1</v>
      </c>
      <c r="G7" s="111"/>
      <c r="H7" s="9">
        <f t="shared" si="0"/>
        <v>0</v>
      </c>
      <c r="I7" s="170" t="s">
        <v>257</v>
      </c>
      <c r="J7" s="171"/>
      <c r="K7" s="72">
        <f t="shared" ref="K7:K15" si="2">L7/10*12</f>
        <v>216</v>
      </c>
      <c r="L7" s="17">
        <v>180</v>
      </c>
      <c r="M7" s="3"/>
      <c r="N7" s="3"/>
      <c r="O7" s="119" t="s">
        <v>354</v>
      </c>
      <c r="P7" s="3">
        <v>7</v>
      </c>
      <c r="Q7" s="115">
        <f t="shared" si="1"/>
        <v>0</v>
      </c>
      <c r="S7" s="7">
        <v>216</v>
      </c>
    </row>
    <row r="8" spans="1:19" ht="30" customHeight="1" x14ac:dyDescent="0.25">
      <c r="A8" s="102">
        <v>3</v>
      </c>
      <c r="B8" s="72" t="s">
        <v>398</v>
      </c>
      <c r="C8" s="8" t="s">
        <v>37</v>
      </c>
      <c r="D8" s="7">
        <v>28000</v>
      </c>
      <c r="E8" s="106" t="s">
        <v>257</v>
      </c>
      <c r="F8" s="81">
        <v>1</v>
      </c>
      <c r="G8" s="111"/>
      <c r="H8" s="9">
        <f t="shared" si="0"/>
        <v>0</v>
      </c>
      <c r="I8" s="170" t="s">
        <v>257</v>
      </c>
      <c r="J8" s="171"/>
      <c r="K8" s="72">
        <f t="shared" si="2"/>
        <v>72</v>
      </c>
      <c r="L8" s="17">
        <v>60</v>
      </c>
      <c r="M8" s="3"/>
      <c r="N8" s="3"/>
      <c r="O8" s="119" t="s">
        <v>354</v>
      </c>
      <c r="P8" s="3">
        <v>5</v>
      </c>
      <c r="Q8" s="115">
        <f t="shared" si="1"/>
        <v>0</v>
      </c>
      <c r="S8" s="7">
        <v>72</v>
      </c>
    </row>
    <row r="9" spans="1:19" ht="30" customHeight="1" x14ac:dyDescent="0.25">
      <c r="A9" s="102">
        <v>4</v>
      </c>
      <c r="B9" s="72" t="s">
        <v>398</v>
      </c>
      <c r="C9" s="8" t="s">
        <v>38</v>
      </c>
      <c r="D9" s="7">
        <v>23000</v>
      </c>
      <c r="E9" s="106" t="s">
        <v>257</v>
      </c>
      <c r="F9" s="81">
        <v>1</v>
      </c>
      <c r="G9" s="111"/>
      <c r="H9" s="9">
        <f t="shared" si="0"/>
        <v>0</v>
      </c>
      <c r="I9" s="170" t="s">
        <v>257</v>
      </c>
      <c r="J9" s="171"/>
      <c r="K9" s="72">
        <f t="shared" si="2"/>
        <v>43.2</v>
      </c>
      <c r="L9" s="17">
        <v>36</v>
      </c>
      <c r="M9" s="3"/>
      <c r="N9" s="3"/>
      <c r="O9" s="119" t="s">
        <v>354</v>
      </c>
      <c r="P9" s="3">
        <v>3</v>
      </c>
      <c r="Q9" s="115">
        <f t="shared" si="1"/>
        <v>0</v>
      </c>
      <c r="S9" s="7">
        <v>43</v>
      </c>
    </row>
    <row r="10" spans="1:19" ht="30" customHeight="1" x14ac:dyDescent="0.25">
      <c r="A10" s="102">
        <v>5</v>
      </c>
      <c r="B10" s="72" t="s">
        <v>398</v>
      </c>
      <c r="C10" s="8" t="s">
        <v>39</v>
      </c>
      <c r="D10" s="7">
        <v>23000</v>
      </c>
      <c r="E10" s="106" t="s">
        <v>257</v>
      </c>
      <c r="F10" s="81">
        <v>1</v>
      </c>
      <c r="G10" s="111"/>
      <c r="H10" s="9">
        <f t="shared" si="0"/>
        <v>0</v>
      </c>
      <c r="I10" s="170" t="s">
        <v>257</v>
      </c>
      <c r="J10" s="171"/>
      <c r="K10" s="72">
        <f t="shared" si="2"/>
        <v>43.2</v>
      </c>
      <c r="L10" s="17">
        <v>36</v>
      </c>
      <c r="M10" s="3"/>
      <c r="N10" s="3"/>
      <c r="O10" s="119" t="s">
        <v>354</v>
      </c>
      <c r="P10" s="3">
        <v>3</v>
      </c>
      <c r="Q10" s="115">
        <f t="shared" si="1"/>
        <v>0</v>
      </c>
      <c r="S10" s="7">
        <v>43</v>
      </c>
    </row>
    <row r="11" spans="1:19" ht="30" customHeight="1" x14ac:dyDescent="0.25">
      <c r="A11" s="102">
        <v>6</v>
      </c>
      <c r="B11" s="72" t="s">
        <v>398</v>
      </c>
      <c r="C11" s="8" t="s">
        <v>40</v>
      </c>
      <c r="D11" s="7">
        <v>23000</v>
      </c>
      <c r="E11" s="106" t="s">
        <v>257</v>
      </c>
      <c r="F11" s="81">
        <v>1</v>
      </c>
      <c r="G11" s="111"/>
      <c r="H11" s="9">
        <f t="shared" si="0"/>
        <v>0</v>
      </c>
      <c r="I11" s="170" t="s">
        <v>257</v>
      </c>
      <c r="J11" s="171"/>
      <c r="K11" s="72">
        <f t="shared" si="2"/>
        <v>43.2</v>
      </c>
      <c r="L11" s="17">
        <v>36</v>
      </c>
      <c r="M11" s="3"/>
      <c r="N11" s="3"/>
      <c r="O11" s="119" t="s">
        <v>354</v>
      </c>
      <c r="P11" s="3">
        <v>3</v>
      </c>
      <c r="Q11" s="115">
        <f t="shared" si="1"/>
        <v>0</v>
      </c>
      <c r="S11" s="7">
        <v>43</v>
      </c>
    </row>
    <row r="12" spans="1:19" ht="30" customHeight="1" x14ac:dyDescent="0.25">
      <c r="A12" s="102">
        <v>7</v>
      </c>
      <c r="B12" s="72" t="s">
        <v>398</v>
      </c>
      <c r="C12" s="8" t="s">
        <v>184</v>
      </c>
      <c r="D12" s="7">
        <v>3100</v>
      </c>
      <c r="E12" s="106" t="s">
        <v>257</v>
      </c>
      <c r="F12" s="81">
        <v>1</v>
      </c>
      <c r="G12" s="111"/>
      <c r="H12" s="9">
        <f t="shared" si="0"/>
        <v>0</v>
      </c>
      <c r="I12" s="170" t="s">
        <v>257</v>
      </c>
      <c r="J12" s="171"/>
      <c r="K12" s="72">
        <f t="shared" si="2"/>
        <v>36</v>
      </c>
      <c r="L12" s="120">
        <v>30</v>
      </c>
      <c r="M12" s="50"/>
      <c r="N12" s="50"/>
      <c r="O12" s="66" t="s">
        <v>354</v>
      </c>
      <c r="P12" s="3">
        <v>3</v>
      </c>
      <c r="Q12" s="115">
        <f t="shared" si="1"/>
        <v>0</v>
      </c>
      <c r="S12" s="7">
        <v>36</v>
      </c>
    </row>
    <row r="13" spans="1:19" ht="30" customHeight="1" x14ac:dyDescent="0.25">
      <c r="A13" s="102">
        <v>8</v>
      </c>
      <c r="B13" s="72" t="s">
        <v>398</v>
      </c>
      <c r="C13" s="8" t="s">
        <v>195</v>
      </c>
      <c r="D13" s="7">
        <v>2560</v>
      </c>
      <c r="E13" s="106" t="s">
        <v>257</v>
      </c>
      <c r="F13" s="81">
        <v>1</v>
      </c>
      <c r="G13" s="111"/>
      <c r="H13" s="9">
        <f t="shared" si="0"/>
        <v>0</v>
      </c>
      <c r="I13" s="170" t="s">
        <v>257</v>
      </c>
      <c r="J13" s="171"/>
      <c r="K13" s="72">
        <f t="shared" si="2"/>
        <v>24</v>
      </c>
      <c r="L13" s="120">
        <v>20</v>
      </c>
      <c r="M13" s="50"/>
      <c r="N13" s="50"/>
      <c r="O13" s="66" t="s">
        <v>354</v>
      </c>
      <c r="P13" s="3">
        <v>2</v>
      </c>
      <c r="Q13" s="115">
        <f t="shared" si="1"/>
        <v>0</v>
      </c>
      <c r="S13" s="7">
        <v>24</v>
      </c>
    </row>
    <row r="14" spans="1:19" ht="30" customHeight="1" x14ac:dyDescent="0.25">
      <c r="A14" s="102">
        <v>9</v>
      </c>
      <c r="B14" s="7" t="s">
        <v>399</v>
      </c>
      <c r="C14" s="8" t="s">
        <v>109</v>
      </c>
      <c r="D14" s="7">
        <v>7200</v>
      </c>
      <c r="E14" s="106" t="s">
        <v>257</v>
      </c>
      <c r="F14" s="81">
        <v>1</v>
      </c>
      <c r="G14" s="111"/>
      <c r="H14" s="9">
        <f t="shared" si="0"/>
        <v>0</v>
      </c>
      <c r="I14" s="170" t="s">
        <v>257</v>
      </c>
      <c r="J14" s="171"/>
      <c r="K14" s="72">
        <f t="shared" si="2"/>
        <v>100.80000000000001</v>
      </c>
      <c r="L14" s="17">
        <v>84</v>
      </c>
      <c r="M14" s="3"/>
      <c r="N14" s="3"/>
      <c r="O14" s="66" t="s">
        <v>354</v>
      </c>
      <c r="P14" s="3">
        <v>2</v>
      </c>
      <c r="Q14" s="115">
        <f t="shared" si="1"/>
        <v>0</v>
      </c>
      <c r="S14" s="7">
        <v>100</v>
      </c>
    </row>
    <row r="15" spans="1:19" ht="30" customHeight="1" x14ac:dyDescent="0.25">
      <c r="A15" s="102">
        <v>10</v>
      </c>
      <c r="B15" s="7" t="s">
        <v>399</v>
      </c>
      <c r="C15" s="8" t="s">
        <v>76</v>
      </c>
      <c r="D15" s="7">
        <v>7200</v>
      </c>
      <c r="E15" s="106" t="s">
        <v>257</v>
      </c>
      <c r="F15" s="81">
        <v>1</v>
      </c>
      <c r="G15" s="111"/>
      <c r="H15" s="9">
        <f t="shared" si="0"/>
        <v>0</v>
      </c>
      <c r="I15" s="170" t="s">
        <v>257</v>
      </c>
      <c r="J15" s="171"/>
      <c r="K15" s="72">
        <f t="shared" si="2"/>
        <v>16.799999999999997</v>
      </c>
      <c r="L15" s="17">
        <v>14</v>
      </c>
      <c r="M15" s="3"/>
      <c r="N15" s="3"/>
      <c r="O15" s="66" t="s">
        <v>354</v>
      </c>
      <c r="P15" s="3">
        <v>2</v>
      </c>
      <c r="Q15" s="115">
        <f t="shared" si="1"/>
        <v>0</v>
      </c>
      <c r="S15" s="7">
        <v>17</v>
      </c>
    </row>
    <row r="16" spans="1:19" ht="30" customHeight="1" x14ac:dyDescent="0.25">
      <c r="A16" s="102">
        <v>11</v>
      </c>
      <c r="B16" s="7" t="s">
        <v>399</v>
      </c>
      <c r="C16" s="8" t="s">
        <v>88</v>
      </c>
      <c r="D16" s="7">
        <v>25000</v>
      </c>
      <c r="E16" s="106" t="s">
        <v>257</v>
      </c>
      <c r="F16" s="81">
        <v>1</v>
      </c>
      <c r="G16" s="111"/>
      <c r="H16" s="9">
        <f t="shared" ref="H16:H30" si="3">G16*F16</f>
        <v>0</v>
      </c>
      <c r="I16" s="170" t="s">
        <v>257</v>
      </c>
      <c r="J16" s="171"/>
      <c r="K16" s="72">
        <f t="shared" ref="K16:K30" si="4">L16/10*12</f>
        <v>18</v>
      </c>
      <c r="L16" s="17">
        <v>15</v>
      </c>
      <c r="M16" s="3"/>
      <c r="N16" s="3"/>
      <c r="O16" s="66" t="s">
        <v>354</v>
      </c>
      <c r="P16" s="3">
        <v>2</v>
      </c>
      <c r="Q16" s="115">
        <f t="shared" ref="Q16:Q30" si="5">P16*G16</f>
        <v>0</v>
      </c>
      <c r="S16" s="7">
        <v>18</v>
      </c>
    </row>
    <row r="17" spans="1:19" ht="30" customHeight="1" x14ac:dyDescent="0.25">
      <c r="A17" s="102">
        <v>12</v>
      </c>
      <c r="B17" s="7" t="s">
        <v>399</v>
      </c>
      <c r="C17" s="8" t="s">
        <v>89</v>
      </c>
      <c r="D17" s="7">
        <v>12500</v>
      </c>
      <c r="E17" s="106" t="s">
        <v>257</v>
      </c>
      <c r="F17" s="81">
        <v>1</v>
      </c>
      <c r="G17" s="111"/>
      <c r="H17" s="9">
        <f t="shared" si="3"/>
        <v>0</v>
      </c>
      <c r="I17" s="170" t="s">
        <v>257</v>
      </c>
      <c r="J17" s="171"/>
      <c r="K17" s="72">
        <f t="shared" si="4"/>
        <v>78</v>
      </c>
      <c r="L17" s="17">
        <v>65</v>
      </c>
      <c r="M17" s="3"/>
      <c r="N17" s="3"/>
      <c r="O17" s="66" t="s">
        <v>354</v>
      </c>
      <c r="P17" s="3">
        <v>4</v>
      </c>
      <c r="Q17" s="115">
        <f t="shared" si="5"/>
        <v>0</v>
      </c>
      <c r="S17" s="7">
        <v>78</v>
      </c>
    </row>
    <row r="18" spans="1:19" ht="30" customHeight="1" x14ac:dyDescent="0.25">
      <c r="A18" s="102">
        <v>13</v>
      </c>
      <c r="B18" s="7" t="s">
        <v>400</v>
      </c>
      <c r="C18" s="8" t="s">
        <v>260</v>
      </c>
      <c r="D18" s="7">
        <v>6000</v>
      </c>
      <c r="E18" s="106" t="s">
        <v>257</v>
      </c>
      <c r="F18" s="81">
        <v>1</v>
      </c>
      <c r="G18" s="111"/>
      <c r="H18" s="9">
        <f t="shared" si="3"/>
        <v>0</v>
      </c>
      <c r="I18" s="170" t="s">
        <v>257</v>
      </c>
      <c r="J18" s="171"/>
      <c r="K18" s="72">
        <f t="shared" si="4"/>
        <v>43.2</v>
      </c>
      <c r="L18" s="120">
        <v>36</v>
      </c>
      <c r="M18" s="50"/>
      <c r="N18" s="50"/>
      <c r="O18" s="66" t="s">
        <v>354</v>
      </c>
      <c r="P18" s="3">
        <v>5</v>
      </c>
      <c r="Q18" s="115">
        <f t="shared" si="5"/>
        <v>0</v>
      </c>
      <c r="S18" s="7">
        <v>44</v>
      </c>
    </row>
    <row r="19" spans="1:19" ht="30" customHeight="1" x14ac:dyDescent="0.25">
      <c r="A19" s="102">
        <v>14</v>
      </c>
      <c r="B19" s="7" t="s">
        <v>400</v>
      </c>
      <c r="C19" s="8" t="s">
        <v>261</v>
      </c>
      <c r="D19" s="7">
        <v>3500</v>
      </c>
      <c r="E19" s="106" t="s">
        <v>257</v>
      </c>
      <c r="F19" s="81">
        <v>1</v>
      </c>
      <c r="G19" s="111"/>
      <c r="H19" s="9">
        <f t="shared" si="3"/>
        <v>0</v>
      </c>
      <c r="I19" s="170" t="s">
        <v>257</v>
      </c>
      <c r="J19" s="171"/>
      <c r="K19" s="72">
        <f t="shared" si="4"/>
        <v>14.399999999999999</v>
      </c>
      <c r="L19" s="120">
        <v>12</v>
      </c>
      <c r="M19" s="50"/>
      <c r="N19" s="50"/>
      <c r="O19" s="66" t="s">
        <v>354</v>
      </c>
      <c r="P19" s="3">
        <v>2</v>
      </c>
      <c r="Q19" s="115">
        <f t="shared" si="5"/>
        <v>0</v>
      </c>
      <c r="S19" s="7">
        <v>15</v>
      </c>
    </row>
    <row r="20" spans="1:19" ht="30" customHeight="1" x14ac:dyDescent="0.25">
      <c r="A20" s="102">
        <v>15</v>
      </c>
      <c r="B20" s="7" t="s">
        <v>400</v>
      </c>
      <c r="C20" s="8" t="s">
        <v>262</v>
      </c>
      <c r="D20" s="7">
        <v>3500</v>
      </c>
      <c r="E20" s="106" t="s">
        <v>257</v>
      </c>
      <c r="F20" s="81">
        <v>1</v>
      </c>
      <c r="G20" s="111"/>
      <c r="H20" s="9">
        <f t="shared" si="3"/>
        <v>0</v>
      </c>
      <c r="I20" s="170" t="s">
        <v>257</v>
      </c>
      <c r="J20" s="171"/>
      <c r="K20" s="72">
        <f t="shared" si="4"/>
        <v>28.799999999999997</v>
      </c>
      <c r="L20" s="120">
        <v>24</v>
      </c>
      <c r="M20" s="50"/>
      <c r="N20" s="50"/>
      <c r="O20" s="66" t="s">
        <v>354</v>
      </c>
      <c r="P20" s="3">
        <v>4</v>
      </c>
      <c r="Q20" s="115">
        <f t="shared" si="5"/>
        <v>0</v>
      </c>
      <c r="S20" s="7">
        <v>29</v>
      </c>
    </row>
    <row r="21" spans="1:19" ht="30" customHeight="1" x14ac:dyDescent="0.25">
      <c r="A21" s="102">
        <v>16</v>
      </c>
      <c r="B21" s="7" t="s">
        <v>400</v>
      </c>
      <c r="C21" s="8" t="s">
        <v>263</v>
      </c>
      <c r="D21" s="7">
        <v>3500</v>
      </c>
      <c r="E21" s="106" t="s">
        <v>257</v>
      </c>
      <c r="F21" s="81">
        <v>1</v>
      </c>
      <c r="G21" s="111"/>
      <c r="H21" s="9">
        <f t="shared" si="3"/>
        <v>0</v>
      </c>
      <c r="I21" s="170" t="s">
        <v>257</v>
      </c>
      <c r="J21" s="171"/>
      <c r="K21" s="72">
        <f t="shared" si="4"/>
        <v>14.399999999999999</v>
      </c>
      <c r="L21" s="120">
        <v>12</v>
      </c>
      <c r="M21" s="50"/>
      <c r="N21" s="50"/>
      <c r="O21" s="66" t="s">
        <v>354</v>
      </c>
      <c r="P21" s="3">
        <v>2</v>
      </c>
      <c r="Q21" s="115">
        <f t="shared" si="5"/>
        <v>0</v>
      </c>
      <c r="S21" s="7">
        <v>15</v>
      </c>
    </row>
    <row r="22" spans="1:19" ht="30" customHeight="1" x14ac:dyDescent="0.25">
      <c r="A22" s="102">
        <v>17</v>
      </c>
      <c r="B22" s="7" t="s">
        <v>400</v>
      </c>
      <c r="C22" s="8" t="s">
        <v>135</v>
      </c>
      <c r="D22" s="7">
        <v>25000</v>
      </c>
      <c r="E22" s="106" t="s">
        <v>257</v>
      </c>
      <c r="F22" s="81">
        <v>1</v>
      </c>
      <c r="G22" s="111"/>
      <c r="H22" s="9">
        <f t="shared" si="3"/>
        <v>0</v>
      </c>
      <c r="I22" s="170" t="s">
        <v>257</v>
      </c>
      <c r="J22" s="171"/>
      <c r="K22" s="72">
        <f t="shared" si="4"/>
        <v>43.2</v>
      </c>
      <c r="L22" s="120">
        <v>36</v>
      </c>
      <c r="M22" s="50"/>
      <c r="N22" s="50"/>
      <c r="O22" s="66" t="s">
        <v>354</v>
      </c>
      <c r="P22" s="3">
        <v>3</v>
      </c>
      <c r="Q22" s="115">
        <f t="shared" si="5"/>
        <v>0</v>
      </c>
      <c r="S22" s="7">
        <v>44</v>
      </c>
    </row>
    <row r="23" spans="1:19" ht="30" customHeight="1" x14ac:dyDescent="0.25">
      <c r="A23" s="102">
        <v>18</v>
      </c>
      <c r="B23" s="7" t="s">
        <v>400</v>
      </c>
      <c r="C23" s="8" t="s">
        <v>221</v>
      </c>
      <c r="D23" s="7">
        <v>25000</v>
      </c>
      <c r="E23" s="106" t="s">
        <v>257</v>
      </c>
      <c r="F23" s="81">
        <v>1</v>
      </c>
      <c r="G23" s="111"/>
      <c r="H23" s="9">
        <f t="shared" si="3"/>
        <v>0</v>
      </c>
      <c r="I23" s="170" t="s">
        <v>257</v>
      </c>
      <c r="J23" s="171"/>
      <c r="K23" s="72">
        <f t="shared" si="4"/>
        <v>42</v>
      </c>
      <c r="L23" s="17">
        <v>35</v>
      </c>
      <c r="M23" s="3"/>
      <c r="N23" s="3"/>
      <c r="O23" s="119" t="s">
        <v>354</v>
      </c>
      <c r="P23" s="3">
        <v>3</v>
      </c>
      <c r="Q23" s="115">
        <f t="shared" si="5"/>
        <v>0</v>
      </c>
      <c r="S23" s="7">
        <v>42</v>
      </c>
    </row>
    <row r="24" spans="1:19" ht="30" customHeight="1" x14ac:dyDescent="0.25">
      <c r="A24" s="102">
        <v>19</v>
      </c>
      <c r="B24" s="7" t="s">
        <v>400</v>
      </c>
      <c r="C24" s="8" t="s">
        <v>497</v>
      </c>
      <c r="D24" s="7">
        <v>25000</v>
      </c>
      <c r="E24" s="106" t="s">
        <v>257</v>
      </c>
      <c r="F24" s="81">
        <v>1</v>
      </c>
      <c r="G24" s="111"/>
      <c r="H24" s="9">
        <f t="shared" si="3"/>
        <v>0</v>
      </c>
      <c r="I24" s="170" t="s">
        <v>257</v>
      </c>
      <c r="J24" s="171"/>
      <c r="K24" s="72">
        <f t="shared" si="4"/>
        <v>14.399999999999999</v>
      </c>
      <c r="L24" s="17">
        <v>12</v>
      </c>
      <c r="M24" s="3"/>
      <c r="N24" s="3"/>
      <c r="O24" s="119" t="s">
        <v>354</v>
      </c>
      <c r="P24" s="3">
        <v>3</v>
      </c>
      <c r="Q24" s="115">
        <f t="shared" si="5"/>
        <v>0</v>
      </c>
      <c r="S24" s="7">
        <v>15</v>
      </c>
    </row>
    <row r="25" spans="1:19" ht="30" customHeight="1" x14ac:dyDescent="0.25">
      <c r="A25" s="102">
        <v>20</v>
      </c>
      <c r="B25" s="7" t="s">
        <v>400</v>
      </c>
      <c r="C25" s="8" t="s">
        <v>223</v>
      </c>
      <c r="D25" s="7">
        <v>10000</v>
      </c>
      <c r="E25" s="106" t="s">
        <v>257</v>
      </c>
      <c r="F25" s="81">
        <v>1</v>
      </c>
      <c r="G25" s="111"/>
      <c r="H25" s="9">
        <f t="shared" si="3"/>
        <v>0</v>
      </c>
      <c r="I25" s="170" t="s">
        <v>257</v>
      </c>
      <c r="J25" s="171"/>
      <c r="K25" s="72">
        <f t="shared" si="4"/>
        <v>14.399999999999999</v>
      </c>
      <c r="L25" s="17">
        <v>12</v>
      </c>
      <c r="M25" s="3"/>
      <c r="N25" s="3"/>
      <c r="O25" s="119" t="s">
        <v>354</v>
      </c>
      <c r="P25" s="3">
        <v>2</v>
      </c>
      <c r="Q25" s="115">
        <f t="shared" si="5"/>
        <v>0</v>
      </c>
      <c r="S25" s="7">
        <v>15</v>
      </c>
    </row>
    <row r="26" spans="1:19" ht="30" x14ac:dyDescent="0.25">
      <c r="A26" s="102">
        <v>21</v>
      </c>
      <c r="B26" s="7" t="s">
        <v>400</v>
      </c>
      <c r="C26" s="8" t="s">
        <v>224</v>
      </c>
      <c r="D26" s="7">
        <v>10000</v>
      </c>
      <c r="E26" s="106" t="s">
        <v>257</v>
      </c>
      <c r="F26" s="81">
        <v>1</v>
      </c>
      <c r="G26" s="111"/>
      <c r="H26" s="9">
        <f t="shared" si="3"/>
        <v>0</v>
      </c>
      <c r="I26" s="170" t="s">
        <v>257</v>
      </c>
      <c r="J26" s="171"/>
      <c r="K26" s="72">
        <f t="shared" si="4"/>
        <v>18</v>
      </c>
      <c r="L26" s="17">
        <v>15</v>
      </c>
      <c r="M26" s="3"/>
      <c r="N26" s="3"/>
      <c r="O26" s="119" t="s">
        <v>354</v>
      </c>
      <c r="P26" s="3">
        <v>3</v>
      </c>
      <c r="Q26" s="115">
        <f t="shared" si="5"/>
        <v>0</v>
      </c>
      <c r="S26" s="7">
        <v>18</v>
      </c>
    </row>
    <row r="27" spans="1:19" ht="30" x14ac:dyDescent="0.25">
      <c r="A27" s="102">
        <v>22</v>
      </c>
      <c r="B27" s="7" t="s">
        <v>400</v>
      </c>
      <c r="C27" s="8" t="s">
        <v>225</v>
      </c>
      <c r="D27" s="7">
        <v>8500</v>
      </c>
      <c r="E27" s="106" t="s">
        <v>257</v>
      </c>
      <c r="F27" s="81">
        <v>1</v>
      </c>
      <c r="G27" s="9"/>
      <c r="H27" s="9">
        <f t="shared" si="3"/>
        <v>0</v>
      </c>
      <c r="I27" s="170" t="s">
        <v>257</v>
      </c>
      <c r="J27" s="171"/>
      <c r="K27" s="72">
        <f t="shared" si="4"/>
        <v>216</v>
      </c>
      <c r="L27" s="17">
        <v>180</v>
      </c>
      <c r="M27" s="3"/>
      <c r="N27" s="3"/>
      <c r="O27" s="119" t="s">
        <v>354</v>
      </c>
      <c r="P27" s="3">
        <v>51</v>
      </c>
      <c r="Q27" s="115">
        <f t="shared" si="5"/>
        <v>0</v>
      </c>
      <c r="S27" s="7">
        <v>216</v>
      </c>
    </row>
    <row r="28" spans="1:19" ht="30" customHeight="1" x14ac:dyDescent="0.25">
      <c r="A28" s="102">
        <v>23</v>
      </c>
      <c r="B28" s="7" t="s">
        <v>410</v>
      </c>
      <c r="C28" s="8" t="s">
        <v>48</v>
      </c>
      <c r="D28" s="7">
        <v>17500</v>
      </c>
      <c r="E28" s="106" t="s">
        <v>257</v>
      </c>
      <c r="F28" s="81">
        <v>1</v>
      </c>
      <c r="G28" s="111"/>
      <c r="H28" s="9">
        <f t="shared" si="3"/>
        <v>0</v>
      </c>
      <c r="I28" s="170" t="s">
        <v>257</v>
      </c>
      <c r="J28" s="171"/>
      <c r="K28" s="72">
        <f t="shared" si="4"/>
        <v>54</v>
      </c>
      <c r="L28" s="17">
        <v>45</v>
      </c>
      <c r="M28" s="3"/>
      <c r="N28" s="3"/>
      <c r="O28" s="66" t="s">
        <v>354</v>
      </c>
      <c r="P28" s="3">
        <v>10</v>
      </c>
      <c r="Q28" s="115">
        <f t="shared" si="5"/>
        <v>0</v>
      </c>
      <c r="S28" s="7">
        <v>54</v>
      </c>
    </row>
    <row r="29" spans="1:19" ht="30" x14ac:dyDescent="0.25">
      <c r="A29" s="102">
        <v>24</v>
      </c>
      <c r="B29" s="7" t="s">
        <v>410</v>
      </c>
      <c r="C29" s="8" t="s">
        <v>57</v>
      </c>
      <c r="D29" s="7">
        <v>28800</v>
      </c>
      <c r="E29" s="106" t="s">
        <v>257</v>
      </c>
      <c r="F29" s="81">
        <v>1</v>
      </c>
      <c r="G29" s="111"/>
      <c r="H29" s="9">
        <f t="shared" si="3"/>
        <v>0</v>
      </c>
      <c r="I29" s="170" t="s">
        <v>257</v>
      </c>
      <c r="J29" s="171"/>
      <c r="K29" s="72">
        <f t="shared" si="4"/>
        <v>28.799999999999997</v>
      </c>
      <c r="L29" s="17">
        <v>24</v>
      </c>
      <c r="M29" s="3"/>
      <c r="N29" s="3"/>
      <c r="O29" s="66" t="s">
        <v>354</v>
      </c>
      <c r="P29" s="3">
        <v>8</v>
      </c>
      <c r="Q29" s="115">
        <f t="shared" si="5"/>
        <v>0</v>
      </c>
      <c r="S29" s="7">
        <v>29</v>
      </c>
    </row>
    <row r="30" spans="1:19" ht="30" x14ac:dyDescent="0.25">
      <c r="A30" s="102">
        <v>25</v>
      </c>
      <c r="B30" s="7" t="s">
        <v>410</v>
      </c>
      <c r="C30" s="8" t="s">
        <v>155</v>
      </c>
      <c r="D30" s="7">
        <v>13000</v>
      </c>
      <c r="E30" s="106" t="s">
        <v>257</v>
      </c>
      <c r="F30" s="81">
        <v>1</v>
      </c>
      <c r="G30" s="111"/>
      <c r="H30" s="9">
        <f t="shared" si="3"/>
        <v>0</v>
      </c>
      <c r="I30" s="170" t="s">
        <v>257</v>
      </c>
      <c r="J30" s="171"/>
      <c r="K30" s="72">
        <f t="shared" si="4"/>
        <v>9.6000000000000014</v>
      </c>
      <c r="L30" s="120">
        <v>8</v>
      </c>
      <c r="M30" s="50"/>
      <c r="N30" s="50"/>
      <c r="O30" s="66" t="s">
        <v>354</v>
      </c>
      <c r="P30" s="3">
        <v>3</v>
      </c>
      <c r="Q30" s="115">
        <f t="shared" si="5"/>
        <v>0</v>
      </c>
      <c r="S30" s="7">
        <v>10</v>
      </c>
    </row>
    <row r="31" spans="1:19" ht="30" x14ac:dyDescent="0.25">
      <c r="A31" s="102">
        <v>26</v>
      </c>
      <c r="B31" s="7" t="s">
        <v>410</v>
      </c>
      <c r="C31" s="8" t="s">
        <v>137</v>
      </c>
      <c r="D31" s="7">
        <v>28000</v>
      </c>
      <c r="E31" s="106" t="s">
        <v>257</v>
      </c>
      <c r="F31" s="81">
        <v>1</v>
      </c>
      <c r="G31" s="111"/>
      <c r="H31" s="9">
        <f t="shared" ref="H31:H51" si="6">G31*F31</f>
        <v>0</v>
      </c>
      <c r="I31" s="170" t="s">
        <v>257</v>
      </c>
      <c r="J31" s="171"/>
      <c r="K31" s="72">
        <f t="shared" ref="K31:K51" si="7">L31/10*12</f>
        <v>14.399999999999999</v>
      </c>
      <c r="L31" s="120">
        <v>12</v>
      </c>
      <c r="M31" s="50"/>
      <c r="N31" s="50"/>
      <c r="O31" s="66" t="s">
        <v>354</v>
      </c>
      <c r="P31" s="3">
        <v>4</v>
      </c>
      <c r="Q31" s="115">
        <f t="shared" ref="Q31:Q51" si="8">P31*G31</f>
        <v>0</v>
      </c>
      <c r="S31" s="7">
        <v>15</v>
      </c>
    </row>
    <row r="32" spans="1:19" ht="30" x14ac:dyDescent="0.25">
      <c r="A32" s="102">
        <v>27</v>
      </c>
      <c r="B32" s="7" t="s">
        <v>410</v>
      </c>
      <c r="C32" s="8" t="s">
        <v>138</v>
      </c>
      <c r="D32" s="7">
        <v>28000</v>
      </c>
      <c r="E32" s="106" t="s">
        <v>257</v>
      </c>
      <c r="F32" s="81">
        <v>1</v>
      </c>
      <c r="G32" s="111"/>
      <c r="H32" s="9">
        <f t="shared" si="6"/>
        <v>0</v>
      </c>
      <c r="I32" s="170" t="s">
        <v>257</v>
      </c>
      <c r="J32" s="171"/>
      <c r="K32" s="72">
        <f t="shared" si="7"/>
        <v>7.1999999999999993</v>
      </c>
      <c r="L32" s="120">
        <v>6</v>
      </c>
      <c r="M32" s="50"/>
      <c r="N32" s="50"/>
      <c r="O32" s="66" t="s">
        <v>354</v>
      </c>
      <c r="P32" s="3">
        <v>2</v>
      </c>
      <c r="Q32" s="115">
        <f t="shared" si="8"/>
        <v>0</v>
      </c>
      <c r="S32" s="7">
        <v>8</v>
      </c>
    </row>
    <row r="33" spans="1:19" ht="30" x14ac:dyDescent="0.25">
      <c r="A33" s="102">
        <v>28</v>
      </c>
      <c r="B33" s="7" t="s">
        <v>410</v>
      </c>
      <c r="C33" s="8" t="s">
        <v>139</v>
      </c>
      <c r="D33" s="7">
        <v>28000</v>
      </c>
      <c r="E33" s="106" t="s">
        <v>257</v>
      </c>
      <c r="F33" s="81">
        <v>1</v>
      </c>
      <c r="G33" s="111"/>
      <c r="H33" s="9">
        <f t="shared" si="6"/>
        <v>0</v>
      </c>
      <c r="I33" s="170" t="s">
        <v>257</v>
      </c>
      <c r="J33" s="171"/>
      <c r="K33" s="72">
        <f t="shared" si="7"/>
        <v>7.1999999999999993</v>
      </c>
      <c r="L33" s="120">
        <v>6</v>
      </c>
      <c r="M33" s="50"/>
      <c r="N33" s="50"/>
      <c r="O33" s="66" t="s">
        <v>354</v>
      </c>
      <c r="P33" s="3">
        <v>2</v>
      </c>
      <c r="Q33" s="115">
        <f t="shared" si="8"/>
        <v>0</v>
      </c>
      <c r="S33" s="7">
        <v>8</v>
      </c>
    </row>
    <row r="34" spans="1:19" ht="30" x14ac:dyDescent="0.25">
      <c r="A34" s="102">
        <v>29</v>
      </c>
      <c r="B34" s="7" t="s">
        <v>410</v>
      </c>
      <c r="C34" s="8" t="s">
        <v>140</v>
      </c>
      <c r="D34" s="7">
        <v>28000</v>
      </c>
      <c r="E34" s="106" t="s">
        <v>257</v>
      </c>
      <c r="F34" s="81">
        <v>1</v>
      </c>
      <c r="G34" s="111"/>
      <c r="H34" s="9">
        <f t="shared" si="6"/>
        <v>0</v>
      </c>
      <c r="I34" s="170" t="s">
        <v>257</v>
      </c>
      <c r="J34" s="171"/>
      <c r="K34" s="72">
        <f t="shared" si="7"/>
        <v>7.1999999999999993</v>
      </c>
      <c r="L34" s="120">
        <v>6</v>
      </c>
      <c r="M34" s="50"/>
      <c r="N34" s="50"/>
      <c r="O34" s="66" t="s">
        <v>354</v>
      </c>
      <c r="P34" s="3">
        <v>2</v>
      </c>
      <c r="Q34" s="115">
        <f t="shared" si="8"/>
        <v>0</v>
      </c>
      <c r="S34" s="7">
        <v>8</v>
      </c>
    </row>
    <row r="35" spans="1:19" ht="30" x14ac:dyDescent="0.25">
      <c r="A35" s="102">
        <v>30</v>
      </c>
      <c r="B35" s="7" t="s">
        <v>411</v>
      </c>
      <c r="C35" s="8" t="s">
        <v>105</v>
      </c>
      <c r="D35" s="7">
        <v>16500</v>
      </c>
      <c r="E35" s="106" t="s">
        <v>257</v>
      </c>
      <c r="F35" s="81">
        <v>1</v>
      </c>
      <c r="G35" s="111"/>
      <c r="H35" s="9">
        <f t="shared" si="6"/>
        <v>0</v>
      </c>
      <c r="I35" s="170" t="s">
        <v>257</v>
      </c>
      <c r="J35" s="171"/>
      <c r="K35" s="72">
        <f t="shared" si="7"/>
        <v>14.399999999999999</v>
      </c>
      <c r="L35" s="17">
        <v>12</v>
      </c>
      <c r="M35" s="3"/>
      <c r="N35" s="3"/>
      <c r="O35" s="119" t="s">
        <v>354</v>
      </c>
      <c r="P35" s="3">
        <v>4</v>
      </c>
      <c r="Q35" s="115">
        <f t="shared" si="8"/>
        <v>0</v>
      </c>
      <c r="S35" s="7">
        <v>15</v>
      </c>
    </row>
    <row r="36" spans="1:19" ht="30" x14ac:dyDescent="0.25">
      <c r="A36" s="102">
        <v>31</v>
      </c>
      <c r="B36" s="7" t="s">
        <v>411</v>
      </c>
      <c r="C36" s="8" t="s">
        <v>106</v>
      </c>
      <c r="D36" s="7">
        <v>23600</v>
      </c>
      <c r="E36" s="106" t="s">
        <v>257</v>
      </c>
      <c r="F36" s="81">
        <v>1</v>
      </c>
      <c r="G36" s="111"/>
      <c r="H36" s="9">
        <f t="shared" si="6"/>
        <v>0</v>
      </c>
      <c r="I36" s="170" t="s">
        <v>257</v>
      </c>
      <c r="J36" s="171"/>
      <c r="K36" s="72">
        <f t="shared" si="7"/>
        <v>24</v>
      </c>
      <c r="L36" s="17">
        <v>20</v>
      </c>
      <c r="M36" s="3"/>
      <c r="N36" s="3"/>
      <c r="O36" s="119" t="s">
        <v>354</v>
      </c>
      <c r="P36" s="3">
        <v>6</v>
      </c>
      <c r="Q36" s="115">
        <f t="shared" si="8"/>
        <v>0</v>
      </c>
      <c r="S36" s="7">
        <v>24</v>
      </c>
    </row>
    <row r="37" spans="1:19" ht="30" x14ac:dyDescent="0.25">
      <c r="A37" s="102">
        <v>32</v>
      </c>
      <c r="B37" s="7" t="s">
        <v>411</v>
      </c>
      <c r="C37" s="8" t="s">
        <v>107</v>
      </c>
      <c r="D37" s="7">
        <v>16500</v>
      </c>
      <c r="E37" s="106" t="s">
        <v>257</v>
      </c>
      <c r="F37" s="81">
        <v>1</v>
      </c>
      <c r="G37" s="111"/>
      <c r="H37" s="9">
        <f t="shared" si="6"/>
        <v>0</v>
      </c>
      <c r="I37" s="170" t="s">
        <v>257</v>
      </c>
      <c r="J37" s="171"/>
      <c r="K37" s="72">
        <f t="shared" si="7"/>
        <v>16.799999999999997</v>
      </c>
      <c r="L37" s="17">
        <v>14</v>
      </c>
      <c r="M37" s="3"/>
      <c r="N37" s="3"/>
      <c r="O37" s="119" t="s">
        <v>354</v>
      </c>
      <c r="P37" s="3">
        <v>5</v>
      </c>
      <c r="Q37" s="115">
        <f t="shared" si="8"/>
        <v>0</v>
      </c>
      <c r="S37" s="7">
        <v>17</v>
      </c>
    </row>
    <row r="38" spans="1:19" ht="30" x14ac:dyDescent="0.25">
      <c r="A38" s="102">
        <v>33</v>
      </c>
      <c r="B38" s="7" t="s">
        <v>411</v>
      </c>
      <c r="C38" s="8" t="s">
        <v>108</v>
      </c>
      <c r="D38" s="7">
        <v>16500</v>
      </c>
      <c r="E38" s="106" t="s">
        <v>257</v>
      </c>
      <c r="F38" s="81">
        <v>1</v>
      </c>
      <c r="G38" s="111"/>
      <c r="H38" s="9">
        <f t="shared" si="6"/>
        <v>0</v>
      </c>
      <c r="I38" s="170" t="s">
        <v>257</v>
      </c>
      <c r="J38" s="171"/>
      <c r="K38" s="72">
        <f t="shared" si="7"/>
        <v>12</v>
      </c>
      <c r="L38" s="17">
        <v>10</v>
      </c>
      <c r="M38" s="3"/>
      <c r="N38" s="3"/>
      <c r="O38" s="119" t="s">
        <v>354</v>
      </c>
      <c r="P38" s="3">
        <v>3</v>
      </c>
      <c r="Q38" s="115">
        <f t="shared" si="8"/>
        <v>0</v>
      </c>
      <c r="S38" s="7">
        <v>12</v>
      </c>
    </row>
    <row r="39" spans="1:19" ht="30" x14ac:dyDescent="0.25">
      <c r="A39" s="102">
        <v>34</v>
      </c>
      <c r="B39" s="7" t="s">
        <v>411</v>
      </c>
      <c r="C39" s="8" t="s">
        <v>259</v>
      </c>
      <c r="D39" s="7" t="s">
        <v>502</v>
      </c>
      <c r="E39" s="106" t="s">
        <v>257</v>
      </c>
      <c r="F39" s="81">
        <v>1</v>
      </c>
      <c r="G39" s="111"/>
      <c r="H39" s="9">
        <f t="shared" si="6"/>
        <v>0</v>
      </c>
      <c r="I39" s="170" t="s">
        <v>257</v>
      </c>
      <c r="J39" s="171"/>
      <c r="K39" s="72">
        <f t="shared" si="7"/>
        <v>57.599999999999994</v>
      </c>
      <c r="L39" s="17">
        <v>48</v>
      </c>
      <c r="M39" s="3"/>
      <c r="N39" s="3"/>
      <c r="O39" s="119" t="s">
        <v>354</v>
      </c>
      <c r="P39" s="3">
        <v>15</v>
      </c>
      <c r="Q39" s="115">
        <f t="shared" si="8"/>
        <v>0</v>
      </c>
      <c r="S39" s="7">
        <v>58</v>
      </c>
    </row>
    <row r="40" spans="1:19" ht="30" x14ac:dyDescent="0.25">
      <c r="A40" s="102">
        <v>35</v>
      </c>
      <c r="B40" s="7" t="s">
        <v>412</v>
      </c>
      <c r="C40" s="8" t="s">
        <v>270</v>
      </c>
      <c r="D40" s="7">
        <v>5000</v>
      </c>
      <c r="E40" s="106" t="s">
        <v>257</v>
      </c>
      <c r="F40" s="81">
        <v>1</v>
      </c>
      <c r="G40" s="113"/>
      <c r="H40" s="9">
        <f t="shared" si="6"/>
        <v>0</v>
      </c>
      <c r="I40" s="170" t="s">
        <v>257</v>
      </c>
      <c r="J40" s="171"/>
      <c r="K40" s="72">
        <f t="shared" si="7"/>
        <v>6</v>
      </c>
      <c r="L40" s="17">
        <v>5</v>
      </c>
      <c r="M40" s="3"/>
      <c r="N40" s="3"/>
      <c r="O40" s="119" t="s">
        <v>354</v>
      </c>
      <c r="P40" s="3">
        <v>2</v>
      </c>
      <c r="Q40" s="115">
        <f t="shared" si="8"/>
        <v>0</v>
      </c>
      <c r="S40" s="7">
        <v>6</v>
      </c>
    </row>
    <row r="41" spans="1:19" ht="30" x14ac:dyDescent="0.25">
      <c r="A41" s="102">
        <v>36</v>
      </c>
      <c r="B41" s="7" t="s">
        <v>412</v>
      </c>
      <c r="C41" s="8" t="s">
        <v>272</v>
      </c>
      <c r="D41" s="7">
        <v>5000</v>
      </c>
      <c r="E41" s="106" t="s">
        <v>257</v>
      </c>
      <c r="F41" s="81">
        <v>1</v>
      </c>
      <c r="G41" s="113"/>
      <c r="H41" s="9">
        <f t="shared" si="6"/>
        <v>0</v>
      </c>
      <c r="I41" s="170" t="s">
        <v>257</v>
      </c>
      <c r="J41" s="171"/>
      <c r="K41" s="72">
        <f t="shared" si="7"/>
        <v>4.8000000000000007</v>
      </c>
      <c r="L41" s="17">
        <v>4</v>
      </c>
      <c r="M41" s="3"/>
      <c r="N41" s="3"/>
      <c r="O41" s="119" t="s">
        <v>354</v>
      </c>
      <c r="P41" s="3">
        <v>2</v>
      </c>
      <c r="Q41" s="115">
        <f t="shared" si="8"/>
        <v>0</v>
      </c>
      <c r="S41" s="7">
        <v>5</v>
      </c>
    </row>
    <row r="42" spans="1:19" ht="30" x14ac:dyDescent="0.25">
      <c r="A42" s="102">
        <v>37</v>
      </c>
      <c r="B42" s="7" t="s">
        <v>412</v>
      </c>
      <c r="C42" s="8" t="s">
        <v>273</v>
      </c>
      <c r="D42" s="7">
        <v>5000</v>
      </c>
      <c r="E42" s="106" t="s">
        <v>257</v>
      </c>
      <c r="F42" s="81">
        <v>1</v>
      </c>
      <c r="G42" s="113"/>
      <c r="H42" s="9">
        <f t="shared" si="6"/>
        <v>0</v>
      </c>
      <c r="I42" s="170" t="s">
        <v>257</v>
      </c>
      <c r="J42" s="171"/>
      <c r="K42" s="72">
        <f t="shared" si="7"/>
        <v>4.8000000000000007</v>
      </c>
      <c r="L42" s="17">
        <v>4</v>
      </c>
      <c r="M42" s="3"/>
      <c r="N42" s="3"/>
      <c r="O42" s="119" t="s">
        <v>354</v>
      </c>
      <c r="P42" s="3">
        <v>2</v>
      </c>
      <c r="Q42" s="115">
        <f t="shared" si="8"/>
        <v>0</v>
      </c>
      <c r="S42" s="7">
        <v>5</v>
      </c>
    </row>
    <row r="43" spans="1:19" ht="30" x14ac:dyDescent="0.25">
      <c r="A43" s="102">
        <v>38</v>
      </c>
      <c r="B43" s="7" t="s">
        <v>417</v>
      </c>
      <c r="C43" s="8" t="s">
        <v>167</v>
      </c>
      <c r="D43" s="7" t="s">
        <v>444</v>
      </c>
      <c r="E43" s="106" t="s">
        <v>257</v>
      </c>
      <c r="F43" s="81">
        <v>1</v>
      </c>
      <c r="G43" s="111"/>
      <c r="H43" s="9">
        <f t="shared" si="6"/>
        <v>0</v>
      </c>
      <c r="I43" s="170" t="s">
        <v>257</v>
      </c>
      <c r="J43" s="171"/>
      <c r="K43" s="72">
        <f t="shared" si="7"/>
        <v>6</v>
      </c>
      <c r="L43" s="120">
        <v>5</v>
      </c>
      <c r="M43" s="121" t="s">
        <v>391</v>
      </c>
      <c r="N43" s="50"/>
      <c r="O43" s="66" t="s">
        <v>356</v>
      </c>
      <c r="P43" s="3">
        <v>2</v>
      </c>
      <c r="Q43" s="115">
        <f t="shared" si="8"/>
        <v>0</v>
      </c>
      <c r="S43" s="7">
        <v>6</v>
      </c>
    </row>
    <row r="44" spans="1:19" ht="30" x14ac:dyDescent="0.25">
      <c r="A44" s="102">
        <v>39</v>
      </c>
      <c r="B44" s="7" t="s">
        <v>417</v>
      </c>
      <c r="C44" s="8" t="s">
        <v>169</v>
      </c>
      <c r="D44" s="7" t="s">
        <v>444</v>
      </c>
      <c r="E44" s="106" t="s">
        <v>257</v>
      </c>
      <c r="F44" s="81">
        <v>1</v>
      </c>
      <c r="G44" s="111"/>
      <c r="H44" s="9">
        <f t="shared" si="6"/>
        <v>0</v>
      </c>
      <c r="I44" s="170" t="s">
        <v>257</v>
      </c>
      <c r="J44" s="171"/>
      <c r="K44" s="72">
        <f t="shared" si="7"/>
        <v>8.3999999999999986</v>
      </c>
      <c r="L44" s="120">
        <v>7</v>
      </c>
      <c r="M44" s="121" t="s">
        <v>391</v>
      </c>
      <c r="N44" s="50"/>
      <c r="O44" s="66" t="s">
        <v>356</v>
      </c>
      <c r="P44" s="3">
        <v>3</v>
      </c>
      <c r="Q44" s="115">
        <f t="shared" si="8"/>
        <v>0</v>
      </c>
      <c r="S44" s="7">
        <v>9</v>
      </c>
    </row>
    <row r="45" spans="1:19" ht="30" x14ac:dyDescent="0.25">
      <c r="A45" s="102">
        <v>40</v>
      </c>
      <c r="B45" s="7" t="s">
        <v>417</v>
      </c>
      <c r="C45" s="8" t="s">
        <v>170</v>
      </c>
      <c r="D45" s="7" t="s">
        <v>444</v>
      </c>
      <c r="E45" s="106" t="s">
        <v>257</v>
      </c>
      <c r="F45" s="81">
        <v>1</v>
      </c>
      <c r="G45" s="111"/>
      <c r="H45" s="9">
        <f t="shared" si="6"/>
        <v>0</v>
      </c>
      <c r="I45" s="170" t="s">
        <v>257</v>
      </c>
      <c r="J45" s="171"/>
      <c r="K45" s="72">
        <f t="shared" si="7"/>
        <v>6</v>
      </c>
      <c r="L45" s="120">
        <v>5</v>
      </c>
      <c r="M45" s="121" t="s">
        <v>391</v>
      </c>
      <c r="N45" s="50"/>
      <c r="O45" s="66" t="s">
        <v>356</v>
      </c>
      <c r="P45" s="3">
        <v>2</v>
      </c>
      <c r="Q45" s="115">
        <f t="shared" si="8"/>
        <v>0</v>
      </c>
      <c r="S45" s="7">
        <v>6</v>
      </c>
    </row>
    <row r="46" spans="1:19" ht="30" x14ac:dyDescent="0.25">
      <c r="A46" s="102">
        <v>41</v>
      </c>
      <c r="B46" s="7" t="s">
        <v>417</v>
      </c>
      <c r="C46" s="8" t="s">
        <v>171</v>
      </c>
      <c r="D46" s="7" t="s">
        <v>444</v>
      </c>
      <c r="E46" s="106" t="s">
        <v>257</v>
      </c>
      <c r="F46" s="81">
        <v>1</v>
      </c>
      <c r="G46" s="111"/>
      <c r="H46" s="9">
        <f t="shared" si="6"/>
        <v>0</v>
      </c>
      <c r="I46" s="170" t="s">
        <v>257</v>
      </c>
      <c r="J46" s="171"/>
      <c r="K46" s="72">
        <f t="shared" si="7"/>
        <v>6</v>
      </c>
      <c r="L46" s="120">
        <v>5</v>
      </c>
      <c r="M46" s="121" t="s">
        <v>391</v>
      </c>
      <c r="N46" s="50"/>
      <c r="O46" s="66" t="s">
        <v>356</v>
      </c>
      <c r="P46" s="3">
        <v>2</v>
      </c>
      <c r="Q46" s="115">
        <f t="shared" si="8"/>
        <v>0</v>
      </c>
      <c r="S46" s="7">
        <v>6</v>
      </c>
    </row>
    <row r="47" spans="1:19" ht="30" x14ac:dyDescent="0.25">
      <c r="A47" s="102">
        <v>42</v>
      </c>
      <c r="B47" s="7" t="s">
        <v>430</v>
      </c>
      <c r="C47" s="8" t="s">
        <v>178</v>
      </c>
      <c r="D47" s="7">
        <v>70000</v>
      </c>
      <c r="E47" s="106" t="s">
        <v>257</v>
      </c>
      <c r="F47" s="81">
        <v>1</v>
      </c>
      <c r="G47" s="111"/>
      <c r="H47" s="9">
        <f t="shared" si="6"/>
        <v>0</v>
      </c>
      <c r="I47" s="170" t="s">
        <v>257</v>
      </c>
      <c r="J47" s="171"/>
      <c r="K47" s="72">
        <f t="shared" si="7"/>
        <v>6</v>
      </c>
      <c r="L47" s="120">
        <v>5</v>
      </c>
      <c r="M47" s="121" t="s">
        <v>390</v>
      </c>
      <c r="N47" s="50"/>
      <c r="O47" s="119" t="s">
        <v>351</v>
      </c>
      <c r="P47" s="3">
        <v>2</v>
      </c>
      <c r="Q47" s="115">
        <f t="shared" si="8"/>
        <v>0</v>
      </c>
      <c r="S47" s="7">
        <v>6</v>
      </c>
    </row>
    <row r="48" spans="1:19" ht="30" x14ac:dyDescent="0.25">
      <c r="A48" s="102">
        <v>43</v>
      </c>
      <c r="B48" s="7" t="s">
        <v>430</v>
      </c>
      <c r="C48" s="8" t="s">
        <v>181</v>
      </c>
      <c r="D48" s="7">
        <v>30000</v>
      </c>
      <c r="E48" s="106" t="s">
        <v>257</v>
      </c>
      <c r="F48" s="81">
        <v>1</v>
      </c>
      <c r="G48" s="114"/>
      <c r="H48" s="9">
        <f t="shared" si="6"/>
        <v>0</v>
      </c>
      <c r="I48" s="170" t="s">
        <v>257</v>
      </c>
      <c r="J48" s="171"/>
      <c r="K48" s="72">
        <f t="shared" si="7"/>
        <v>4.8000000000000007</v>
      </c>
      <c r="L48" s="120">
        <v>4</v>
      </c>
      <c r="M48" s="121" t="s">
        <v>390</v>
      </c>
      <c r="N48" s="50"/>
      <c r="O48" s="119" t="s">
        <v>351</v>
      </c>
      <c r="P48" s="3">
        <v>2</v>
      </c>
      <c r="Q48" s="115">
        <f t="shared" si="8"/>
        <v>0</v>
      </c>
      <c r="S48" s="7">
        <v>5</v>
      </c>
    </row>
    <row r="49" spans="1:19" ht="30" x14ac:dyDescent="0.25">
      <c r="A49" s="102">
        <v>44</v>
      </c>
      <c r="B49" s="7" t="s">
        <v>430</v>
      </c>
      <c r="C49" s="8" t="s">
        <v>180</v>
      </c>
      <c r="D49" s="7">
        <v>30000</v>
      </c>
      <c r="E49" s="106" t="s">
        <v>257</v>
      </c>
      <c r="F49" s="81">
        <v>1</v>
      </c>
      <c r="G49" s="114"/>
      <c r="H49" s="9">
        <f t="shared" si="6"/>
        <v>0</v>
      </c>
      <c r="I49" s="170" t="s">
        <v>257</v>
      </c>
      <c r="J49" s="171"/>
      <c r="K49" s="72">
        <f t="shared" si="7"/>
        <v>6</v>
      </c>
      <c r="L49" s="120">
        <v>5</v>
      </c>
      <c r="M49" s="121" t="s">
        <v>390</v>
      </c>
      <c r="N49" s="50"/>
      <c r="O49" s="119" t="s">
        <v>351</v>
      </c>
      <c r="P49" s="3">
        <v>2</v>
      </c>
      <c r="Q49" s="115">
        <f t="shared" si="8"/>
        <v>0</v>
      </c>
      <c r="S49" s="7">
        <v>6</v>
      </c>
    </row>
    <row r="50" spans="1:19" ht="30" x14ac:dyDescent="0.25">
      <c r="A50" s="102">
        <v>45</v>
      </c>
      <c r="B50" s="7" t="s">
        <v>430</v>
      </c>
      <c r="C50" s="8" t="s">
        <v>275</v>
      </c>
      <c r="D50" s="7">
        <v>12500</v>
      </c>
      <c r="E50" s="106" t="s">
        <v>257</v>
      </c>
      <c r="F50" s="81">
        <v>1</v>
      </c>
      <c r="G50" s="114"/>
      <c r="H50" s="9">
        <f t="shared" si="6"/>
        <v>0</v>
      </c>
      <c r="I50" s="170" t="s">
        <v>257</v>
      </c>
      <c r="J50" s="171"/>
      <c r="K50" s="72">
        <f t="shared" si="7"/>
        <v>60</v>
      </c>
      <c r="L50" s="17">
        <v>50</v>
      </c>
      <c r="M50" s="3"/>
      <c r="N50" s="3"/>
      <c r="O50" s="119" t="s">
        <v>354</v>
      </c>
      <c r="P50" s="3">
        <v>15</v>
      </c>
      <c r="Q50" s="115">
        <f t="shared" si="8"/>
        <v>0</v>
      </c>
      <c r="S50" s="7">
        <v>60</v>
      </c>
    </row>
    <row r="51" spans="1:19" ht="30" x14ac:dyDescent="0.25">
      <c r="A51" s="102">
        <v>46</v>
      </c>
      <c r="B51" s="7" t="s">
        <v>436</v>
      </c>
      <c r="C51" s="8" t="s">
        <v>438</v>
      </c>
      <c r="D51" s="7">
        <v>25000</v>
      </c>
      <c r="E51" s="106" t="s">
        <v>257</v>
      </c>
      <c r="F51" s="81">
        <v>1</v>
      </c>
      <c r="G51" s="114"/>
      <c r="H51" s="9">
        <f t="shared" si="6"/>
        <v>0</v>
      </c>
      <c r="I51" s="170" t="s">
        <v>257</v>
      </c>
      <c r="J51" s="171"/>
      <c r="K51" s="72">
        <f t="shared" si="7"/>
        <v>18</v>
      </c>
      <c r="L51" s="17">
        <v>15</v>
      </c>
      <c r="M51" s="3"/>
      <c r="N51" s="3"/>
      <c r="O51" s="119" t="s">
        <v>354</v>
      </c>
      <c r="P51" s="3">
        <v>5</v>
      </c>
      <c r="Q51" s="115">
        <f t="shared" si="8"/>
        <v>0</v>
      </c>
      <c r="S51" s="7">
        <v>18</v>
      </c>
    </row>
    <row r="52" spans="1:19" ht="30" x14ac:dyDescent="0.25">
      <c r="A52" s="102">
        <v>47</v>
      </c>
      <c r="B52" s="72" t="s">
        <v>398</v>
      </c>
      <c r="C52" s="8" t="s">
        <v>27</v>
      </c>
      <c r="D52" s="7">
        <v>15000</v>
      </c>
      <c r="E52" s="19"/>
      <c r="F52" s="81">
        <v>1</v>
      </c>
      <c r="G52" s="111"/>
      <c r="H52" s="9">
        <f t="shared" ref="H52:H70" si="9">G52*F52</f>
        <v>0</v>
      </c>
      <c r="I52" s="158"/>
      <c r="J52" s="174"/>
      <c r="K52" s="72"/>
      <c r="L52" s="17"/>
      <c r="M52" s="119"/>
      <c r="N52" s="3"/>
      <c r="O52" s="3"/>
      <c r="P52" s="3"/>
      <c r="Q52" s="115"/>
      <c r="S52" s="7"/>
    </row>
    <row r="53" spans="1:19" ht="30" x14ac:dyDescent="0.25">
      <c r="A53" s="102">
        <v>48</v>
      </c>
      <c r="B53" s="72" t="s">
        <v>398</v>
      </c>
      <c r="C53" s="8" t="s">
        <v>28</v>
      </c>
      <c r="D53" s="7">
        <v>13500</v>
      </c>
      <c r="E53" s="19"/>
      <c r="F53" s="81">
        <v>1</v>
      </c>
      <c r="G53" s="111"/>
      <c r="H53" s="9">
        <f t="shared" si="9"/>
        <v>0</v>
      </c>
      <c r="I53" s="158"/>
      <c r="J53" s="174"/>
      <c r="K53" s="72"/>
      <c r="L53" s="17"/>
      <c r="M53" s="119"/>
      <c r="N53" s="3"/>
      <c r="O53" s="3"/>
      <c r="P53" s="3"/>
      <c r="Q53" s="115"/>
      <c r="S53" s="7"/>
    </row>
    <row r="54" spans="1:19" ht="30" x14ac:dyDescent="0.25">
      <c r="A54" s="102">
        <v>49</v>
      </c>
      <c r="B54" s="72" t="s">
        <v>398</v>
      </c>
      <c r="C54" s="8" t="s">
        <v>29</v>
      </c>
      <c r="D54" s="7">
        <v>15000</v>
      </c>
      <c r="E54" s="19"/>
      <c r="F54" s="81">
        <v>1</v>
      </c>
      <c r="G54" s="111"/>
      <c r="H54" s="9">
        <f t="shared" si="9"/>
        <v>0</v>
      </c>
      <c r="I54" s="158"/>
      <c r="J54" s="174"/>
      <c r="K54" s="72"/>
      <c r="L54" s="17"/>
      <c r="M54" s="119"/>
      <c r="N54" s="3"/>
      <c r="O54" s="3"/>
      <c r="P54" s="3"/>
      <c r="Q54" s="115"/>
      <c r="S54" s="7"/>
    </row>
    <row r="55" spans="1:19" ht="30" x14ac:dyDescent="0.25">
      <c r="A55" s="102">
        <v>50</v>
      </c>
      <c r="B55" s="72" t="s">
        <v>398</v>
      </c>
      <c r="C55" s="8" t="s">
        <v>30</v>
      </c>
      <c r="D55" s="7">
        <v>15000</v>
      </c>
      <c r="E55" s="19"/>
      <c r="F55" s="81">
        <v>1</v>
      </c>
      <c r="G55" s="111"/>
      <c r="H55" s="9">
        <f t="shared" si="9"/>
        <v>0</v>
      </c>
      <c r="I55" s="158"/>
      <c r="J55" s="174"/>
      <c r="K55" s="72"/>
      <c r="L55" s="17"/>
      <c r="M55" s="119"/>
      <c r="N55" s="3"/>
      <c r="O55" s="3"/>
      <c r="P55" s="3"/>
      <c r="Q55" s="115"/>
      <c r="S55" s="7"/>
    </row>
    <row r="56" spans="1:19" ht="30" x14ac:dyDescent="0.25">
      <c r="A56" s="102">
        <v>51</v>
      </c>
      <c r="B56" s="72" t="s">
        <v>398</v>
      </c>
      <c r="C56" s="8" t="s">
        <v>31</v>
      </c>
      <c r="D56" s="7">
        <v>1000</v>
      </c>
      <c r="E56" s="19"/>
      <c r="F56" s="81">
        <v>1</v>
      </c>
      <c r="G56" s="111"/>
      <c r="H56" s="9">
        <f t="shared" si="9"/>
        <v>0</v>
      </c>
      <c r="I56" s="158"/>
      <c r="J56" s="174"/>
      <c r="K56" s="72"/>
      <c r="L56" s="17"/>
      <c r="M56" s="119"/>
      <c r="N56" s="3"/>
      <c r="O56" s="3"/>
      <c r="P56" s="3"/>
      <c r="Q56" s="115"/>
      <c r="S56" s="7"/>
    </row>
    <row r="57" spans="1:19" ht="30" x14ac:dyDescent="0.25">
      <c r="A57" s="102">
        <v>52</v>
      </c>
      <c r="B57" s="72" t="s">
        <v>398</v>
      </c>
      <c r="C57" s="8" t="s">
        <v>33</v>
      </c>
      <c r="D57" s="7">
        <v>6000</v>
      </c>
      <c r="E57" s="19"/>
      <c r="F57" s="81">
        <v>1</v>
      </c>
      <c r="G57" s="111"/>
      <c r="H57" s="9">
        <f t="shared" si="9"/>
        <v>0</v>
      </c>
      <c r="I57" s="158"/>
      <c r="J57" s="174"/>
      <c r="K57" s="72"/>
      <c r="L57" s="17"/>
      <c r="M57" s="119"/>
      <c r="N57" s="3"/>
      <c r="O57" s="3"/>
      <c r="P57" s="3"/>
      <c r="Q57" s="115"/>
      <c r="S57" s="7"/>
    </row>
    <row r="58" spans="1:19" ht="30" x14ac:dyDescent="0.25">
      <c r="A58" s="102">
        <v>53</v>
      </c>
      <c r="B58" s="72" t="s">
        <v>398</v>
      </c>
      <c r="C58" s="8" t="s">
        <v>34</v>
      </c>
      <c r="D58" s="7">
        <v>5000</v>
      </c>
      <c r="E58" s="19"/>
      <c r="F58" s="81">
        <v>1</v>
      </c>
      <c r="G58" s="111"/>
      <c r="H58" s="9">
        <f t="shared" si="9"/>
        <v>0</v>
      </c>
      <c r="I58" s="158"/>
      <c r="J58" s="174"/>
      <c r="K58" s="72"/>
      <c r="L58" s="17"/>
      <c r="M58" s="119"/>
      <c r="N58" s="3"/>
      <c r="O58" s="3"/>
      <c r="P58" s="3"/>
      <c r="Q58" s="115"/>
      <c r="S58" s="7"/>
    </row>
    <row r="59" spans="1:19" ht="30" x14ac:dyDescent="0.25">
      <c r="A59" s="102">
        <v>54</v>
      </c>
      <c r="B59" s="72" t="s">
        <v>398</v>
      </c>
      <c r="C59" s="8" t="s">
        <v>35</v>
      </c>
      <c r="D59" s="7">
        <v>5000</v>
      </c>
      <c r="E59" s="19"/>
      <c r="F59" s="81">
        <v>1</v>
      </c>
      <c r="G59" s="111"/>
      <c r="H59" s="9">
        <f t="shared" si="9"/>
        <v>0</v>
      </c>
      <c r="I59" s="158"/>
      <c r="J59" s="174"/>
      <c r="K59" s="72"/>
      <c r="L59" s="17"/>
      <c r="M59" s="119"/>
      <c r="N59" s="3"/>
      <c r="O59" s="3"/>
      <c r="P59" s="3"/>
      <c r="Q59" s="115"/>
      <c r="S59" s="7"/>
    </row>
    <row r="60" spans="1:19" ht="30" x14ac:dyDescent="0.25">
      <c r="A60" s="102">
        <v>55</v>
      </c>
      <c r="B60" s="72" t="s">
        <v>398</v>
      </c>
      <c r="C60" s="8" t="s">
        <v>36</v>
      </c>
      <c r="D60" s="7">
        <v>5000</v>
      </c>
      <c r="E60" s="19"/>
      <c r="F60" s="81">
        <v>1</v>
      </c>
      <c r="G60" s="111"/>
      <c r="H60" s="9">
        <f t="shared" si="9"/>
        <v>0</v>
      </c>
      <c r="I60" s="158"/>
      <c r="J60" s="174"/>
      <c r="K60" s="72"/>
      <c r="L60" s="17"/>
      <c r="M60" s="119"/>
      <c r="N60" s="3"/>
      <c r="O60" s="3"/>
      <c r="P60" s="3"/>
      <c r="Q60" s="115"/>
      <c r="S60" s="7"/>
    </row>
    <row r="61" spans="1:19" ht="30" x14ac:dyDescent="0.25">
      <c r="A61" s="102">
        <v>56</v>
      </c>
      <c r="B61" s="72" t="s">
        <v>398</v>
      </c>
      <c r="C61" s="8" t="s">
        <v>173</v>
      </c>
      <c r="D61" s="7">
        <v>12500</v>
      </c>
      <c r="E61" s="19"/>
      <c r="F61" s="81">
        <v>1</v>
      </c>
      <c r="G61" s="111"/>
      <c r="H61" s="9">
        <f t="shared" si="9"/>
        <v>0</v>
      </c>
      <c r="I61" s="158"/>
      <c r="J61" s="174"/>
      <c r="K61" s="72"/>
      <c r="L61" s="17"/>
      <c r="M61" s="119"/>
      <c r="N61" s="3"/>
      <c r="O61" s="3"/>
      <c r="P61" s="3"/>
      <c r="Q61" s="115"/>
      <c r="S61" s="7"/>
    </row>
    <row r="62" spans="1:19" ht="30" x14ac:dyDescent="0.25">
      <c r="A62" s="102">
        <v>57</v>
      </c>
      <c r="B62" s="141" t="s">
        <v>398</v>
      </c>
      <c r="C62" s="142" t="s">
        <v>174</v>
      </c>
      <c r="D62" s="140">
        <v>10500</v>
      </c>
      <c r="E62" s="143"/>
      <c r="F62" s="144">
        <v>1</v>
      </c>
      <c r="G62" s="145"/>
      <c r="H62" s="146">
        <f t="shared" si="9"/>
        <v>0</v>
      </c>
      <c r="I62" s="158"/>
      <c r="J62" s="174"/>
      <c r="K62" s="72"/>
      <c r="L62" s="17"/>
      <c r="M62" s="119"/>
      <c r="N62" s="3"/>
      <c r="O62" s="3"/>
      <c r="P62" s="3"/>
      <c r="Q62" s="115"/>
      <c r="S62" s="7"/>
    </row>
    <row r="63" spans="1:19" ht="30" x14ac:dyDescent="0.25">
      <c r="A63" s="102">
        <v>58</v>
      </c>
      <c r="B63" s="141" t="s">
        <v>398</v>
      </c>
      <c r="C63" s="142" t="s">
        <v>175</v>
      </c>
      <c r="D63" s="140">
        <v>10500</v>
      </c>
      <c r="E63" s="143"/>
      <c r="F63" s="144">
        <v>1</v>
      </c>
      <c r="G63" s="145"/>
      <c r="H63" s="146">
        <f t="shared" si="9"/>
        <v>0</v>
      </c>
      <c r="I63" s="158"/>
      <c r="J63" s="174"/>
      <c r="K63" s="72"/>
      <c r="L63" s="17"/>
      <c r="M63" s="119"/>
      <c r="N63" s="3"/>
      <c r="O63" s="3"/>
      <c r="P63" s="3"/>
      <c r="Q63" s="115"/>
      <c r="S63" s="7"/>
    </row>
    <row r="64" spans="1:19" ht="30" x14ac:dyDescent="0.25">
      <c r="A64" s="102">
        <v>59</v>
      </c>
      <c r="B64" s="141" t="s">
        <v>398</v>
      </c>
      <c r="C64" s="142" t="s">
        <v>176</v>
      </c>
      <c r="D64" s="140">
        <v>10500</v>
      </c>
      <c r="E64" s="143"/>
      <c r="F64" s="144">
        <v>1</v>
      </c>
      <c r="G64" s="145"/>
      <c r="H64" s="146">
        <f t="shared" si="9"/>
        <v>0</v>
      </c>
      <c r="I64" s="158"/>
      <c r="J64" s="174"/>
      <c r="K64" s="72"/>
      <c r="L64" s="17"/>
      <c r="M64" s="119"/>
      <c r="N64" s="3"/>
      <c r="O64" s="3"/>
      <c r="P64" s="3"/>
      <c r="Q64" s="115"/>
      <c r="S64" s="7"/>
    </row>
    <row r="65" spans="1:19" ht="30" x14ac:dyDescent="0.25">
      <c r="A65" s="102">
        <v>60</v>
      </c>
      <c r="B65" s="72" t="s">
        <v>398</v>
      </c>
      <c r="C65" s="8" t="s">
        <v>177</v>
      </c>
      <c r="D65" s="7" t="s">
        <v>503</v>
      </c>
      <c r="E65" s="19"/>
      <c r="F65" s="81">
        <v>1</v>
      </c>
      <c r="G65" s="111"/>
      <c r="H65" s="9">
        <f t="shared" si="9"/>
        <v>0</v>
      </c>
      <c r="I65" s="158"/>
      <c r="J65" s="174"/>
      <c r="K65" s="72"/>
      <c r="L65" s="17"/>
      <c r="M65" s="119"/>
      <c r="N65" s="3"/>
      <c r="O65" s="3"/>
      <c r="P65" s="3"/>
      <c r="Q65" s="115"/>
      <c r="S65" s="7"/>
    </row>
    <row r="66" spans="1:19" ht="45" x14ac:dyDescent="0.25">
      <c r="A66" s="102">
        <v>61</v>
      </c>
      <c r="B66" s="72" t="s">
        <v>398</v>
      </c>
      <c r="C66" s="8" t="s">
        <v>194</v>
      </c>
      <c r="D66" s="7">
        <v>50000</v>
      </c>
      <c r="E66" s="19"/>
      <c r="F66" s="81">
        <v>1</v>
      </c>
      <c r="G66" s="111"/>
      <c r="H66" s="9">
        <f t="shared" si="9"/>
        <v>0</v>
      </c>
      <c r="I66" s="158"/>
      <c r="J66" s="174"/>
      <c r="K66" s="72"/>
      <c r="L66" s="17"/>
      <c r="M66" s="119"/>
      <c r="N66" s="3"/>
      <c r="O66" s="3"/>
      <c r="P66" s="3"/>
      <c r="Q66" s="115"/>
      <c r="S66" s="7"/>
    </row>
    <row r="67" spans="1:19" ht="45" x14ac:dyDescent="0.25">
      <c r="A67" s="102">
        <v>62</v>
      </c>
      <c r="B67" s="72" t="s">
        <v>398</v>
      </c>
      <c r="C67" s="8" t="s">
        <v>150</v>
      </c>
      <c r="D67" s="7">
        <v>32200</v>
      </c>
      <c r="E67" s="19"/>
      <c r="F67" s="81">
        <v>1</v>
      </c>
      <c r="G67" s="112"/>
      <c r="H67" s="9">
        <f t="shared" si="9"/>
        <v>0</v>
      </c>
      <c r="I67" s="158"/>
      <c r="J67" s="174"/>
      <c r="K67" s="72"/>
      <c r="L67" s="17"/>
      <c r="M67" s="119"/>
      <c r="N67" s="3"/>
      <c r="O67" s="3"/>
      <c r="P67" s="3"/>
      <c r="Q67" s="115"/>
      <c r="S67" s="7"/>
    </row>
    <row r="68" spans="1:19" ht="45" x14ac:dyDescent="0.25">
      <c r="A68" s="102">
        <v>63</v>
      </c>
      <c r="B68" s="72" t="s">
        <v>398</v>
      </c>
      <c r="C68" s="8" t="s">
        <v>151</v>
      </c>
      <c r="D68" s="7">
        <v>28000</v>
      </c>
      <c r="E68" s="19"/>
      <c r="F68" s="81">
        <v>1</v>
      </c>
      <c r="G68" s="111"/>
      <c r="H68" s="9">
        <f t="shared" si="9"/>
        <v>0</v>
      </c>
      <c r="I68" s="158"/>
      <c r="J68" s="174"/>
      <c r="K68" s="72"/>
      <c r="L68" s="17"/>
      <c r="M68" s="119"/>
      <c r="N68" s="3"/>
      <c r="O68" s="3"/>
      <c r="P68" s="3"/>
      <c r="Q68" s="115"/>
      <c r="S68" s="7"/>
    </row>
    <row r="69" spans="1:19" ht="45" x14ac:dyDescent="0.25">
      <c r="A69" s="102">
        <v>64</v>
      </c>
      <c r="B69" s="72" t="s">
        <v>398</v>
      </c>
      <c r="C69" s="8" t="s">
        <v>152</v>
      </c>
      <c r="D69" s="7">
        <v>28000</v>
      </c>
      <c r="E69" s="19"/>
      <c r="F69" s="81">
        <v>1</v>
      </c>
      <c r="G69" s="111"/>
      <c r="H69" s="9">
        <f t="shared" si="9"/>
        <v>0</v>
      </c>
      <c r="I69" s="158"/>
      <c r="J69" s="174"/>
      <c r="K69" s="72"/>
      <c r="L69" s="17"/>
      <c r="M69" s="119"/>
      <c r="N69" s="3"/>
      <c r="O69" s="3"/>
      <c r="P69" s="3"/>
      <c r="Q69" s="115"/>
      <c r="S69" s="7"/>
    </row>
    <row r="70" spans="1:19" ht="45" x14ac:dyDescent="0.25">
      <c r="A70" s="102">
        <v>65</v>
      </c>
      <c r="B70" s="72" t="s">
        <v>398</v>
      </c>
      <c r="C70" s="8" t="s">
        <v>153</v>
      </c>
      <c r="D70" s="7">
        <v>28000</v>
      </c>
      <c r="E70" s="19"/>
      <c r="F70" s="81">
        <v>1</v>
      </c>
      <c r="G70" s="111"/>
      <c r="H70" s="9">
        <f t="shared" si="9"/>
        <v>0</v>
      </c>
      <c r="I70" s="158"/>
      <c r="J70" s="174"/>
      <c r="K70" s="72"/>
      <c r="L70" s="17"/>
      <c r="M70" s="119"/>
      <c r="N70" s="3"/>
      <c r="O70" s="3"/>
      <c r="P70" s="3"/>
      <c r="Q70" s="115"/>
      <c r="S70" s="7"/>
    </row>
    <row r="71" spans="1:19" ht="30" x14ac:dyDescent="0.25">
      <c r="A71" s="102">
        <v>66</v>
      </c>
      <c r="B71" s="72" t="s">
        <v>398</v>
      </c>
      <c r="C71" s="8" t="s">
        <v>154</v>
      </c>
      <c r="D71" s="7">
        <v>50000</v>
      </c>
      <c r="E71" s="19"/>
      <c r="F71" s="81">
        <v>1</v>
      </c>
      <c r="G71" s="111"/>
      <c r="H71" s="9">
        <f t="shared" ref="H71:H80" si="10">G71*F71</f>
        <v>0</v>
      </c>
      <c r="I71" s="158"/>
      <c r="J71" s="174"/>
      <c r="K71" s="72"/>
      <c r="L71" s="17"/>
      <c r="M71" s="119"/>
      <c r="N71" s="3"/>
      <c r="O71" s="3"/>
      <c r="P71" s="3"/>
      <c r="Q71" s="115"/>
      <c r="S71" s="7"/>
    </row>
    <row r="72" spans="1:19" ht="30" x14ac:dyDescent="0.25">
      <c r="A72" s="102">
        <v>67</v>
      </c>
      <c r="B72" s="72" t="s">
        <v>398</v>
      </c>
      <c r="C72" s="8" t="s">
        <v>136</v>
      </c>
      <c r="D72" s="7">
        <v>5000</v>
      </c>
      <c r="E72" s="19"/>
      <c r="F72" s="81">
        <v>1</v>
      </c>
      <c r="G72" s="111"/>
      <c r="H72" s="9">
        <f t="shared" si="10"/>
        <v>0</v>
      </c>
      <c r="I72" s="158"/>
      <c r="J72" s="174"/>
      <c r="K72" s="72"/>
      <c r="L72" s="17"/>
      <c r="M72" s="119"/>
      <c r="N72" s="3"/>
      <c r="O72" s="3"/>
      <c r="P72" s="3"/>
      <c r="Q72" s="115"/>
      <c r="S72" s="7"/>
    </row>
    <row r="73" spans="1:19" ht="45" x14ac:dyDescent="0.25">
      <c r="A73" s="102">
        <v>68</v>
      </c>
      <c r="B73" s="72" t="s">
        <v>398</v>
      </c>
      <c r="C73" s="8" t="s">
        <v>115</v>
      </c>
      <c r="D73" s="7">
        <v>600</v>
      </c>
      <c r="E73" s="19"/>
      <c r="F73" s="81">
        <v>1</v>
      </c>
      <c r="G73" s="111"/>
      <c r="H73" s="9">
        <f t="shared" si="10"/>
        <v>0</v>
      </c>
      <c r="I73" s="158"/>
      <c r="J73" s="174"/>
      <c r="K73" s="72"/>
      <c r="L73" s="17"/>
      <c r="M73" s="119"/>
      <c r="N73" s="3"/>
      <c r="O73" s="3"/>
      <c r="P73" s="3"/>
      <c r="Q73" s="115"/>
      <c r="S73" s="7"/>
    </row>
    <row r="74" spans="1:19" ht="45" x14ac:dyDescent="0.25">
      <c r="A74" s="102">
        <v>69</v>
      </c>
      <c r="B74" s="72" t="s">
        <v>398</v>
      </c>
      <c r="C74" s="8" t="s">
        <v>116</v>
      </c>
      <c r="D74" s="7">
        <v>300</v>
      </c>
      <c r="E74" s="19"/>
      <c r="F74" s="81">
        <v>1</v>
      </c>
      <c r="G74" s="111"/>
      <c r="H74" s="9">
        <f t="shared" si="10"/>
        <v>0</v>
      </c>
      <c r="I74" s="158"/>
      <c r="J74" s="174"/>
      <c r="K74" s="72"/>
      <c r="L74" s="17"/>
      <c r="M74" s="119"/>
      <c r="N74" s="3"/>
      <c r="O74" s="3"/>
      <c r="P74" s="3"/>
      <c r="Q74" s="115"/>
      <c r="S74" s="7"/>
    </row>
    <row r="75" spans="1:19" ht="30" x14ac:dyDescent="0.25">
      <c r="A75" s="102">
        <v>70</v>
      </c>
      <c r="B75" s="72" t="s">
        <v>398</v>
      </c>
      <c r="C75" s="8" t="s">
        <v>216</v>
      </c>
      <c r="D75" s="7" t="s">
        <v>504</v>
      </c>
      <c r="E75" s="19"/>
      <c r="F75" s="81">
        <v>1</v>
      </c>
      <c r="G75" s="111"/>
      <c r="H75" s="9">
        <f t="shared" si="10"/>
        <v>0</v>
      </c>
      <c r="I75" s="158"/>
      <c r="J75" s="174"/>
      <c r="K75" s="72"/>
      <c r="L75" s="17"/>
      <c r="M75" s="119"/>
      <c r="N75" s="3"/>
      <c r="O75" s="3"/>
      <c r="P75" s="3"/>
      <c r="Q75" s="115"/>
      <c r="S75" s="7"/>
    </row>
    <row r="76" spans="1:19" ht="30" x14ac:dyDescent="0.25">
      <c r="A76" s="102">
        <v>71</v>
      </c>
      <c r="B76" s="72" t="s">
        <v>398</v>
      </c>
      <c r="C76" s="8" t="s">
        <v>217</v>
      </c>
      <c r="D76" s="7">
        <v>2700</v>
      </c>
      <c r="E76" s="19"/>
      <c r="F76" s="81">
        <v>1</v>
      </c>
      <c r="G76" s="111"/>
      <c r="H76" s="9">
        <f t="shared" si="10"/>
        <v>0</v>
      </c>
      <c r="I76" s="158"/>
      <c r="J76" s="174"/>
      <c r="K76" s="72"/>
      <c r="L76" s="17"/>
      <c r="M76" s="119"/>
      <c r="N76" s="3"/>
      <c r="O76" s="3"/>
      <c r="P76" s="3"/>
      <c r="Q76" s="115"/>
      <c r="S76" s="7"/>
    </row>
    <row r="77" spans="1:19" ht="30" x14ac:dyDescent="0.25">
      <c r="A77" s="102">
        <v>72</v>
      </c>
      <c r="B77" s="72" t="s">
        <v>398</v>
      </c>
      <c r="C77" s="8" t="s">
        <v>218</v>
      </c>
      <c r="D77" s="7">
        <v>2700</v>
      </c>
      <c r="E77" s="19"/>
      <c r="F77" s="81">
        <v>1</v>
      </c>
      <c r="G77" s="111"/>
      <c r="H77" s="9">
        <f t="shared" si="10"/>
        <v>0</v>
      </c>
      <c r="I77" s="158"/>
      <c r="J77" s="174"/>
      <c r="K77" s="72"/>
      <c r="L77" s="17"/>
      <c r="M77" s="119"/>
      <c r="N77" s="3"/>
      <c r="O77" s="3"/>
      <c r="P77" s="3"/>
      <c r="Q77" s="115"/>
      <c r="S77" s="7"/>
    </row>
    <row r="78" spans="1:19" ht="30" x14ac:dyDescent="0.25">
      <c r="A78" s="102">
        <v>73</v>
      </c>
      <c r="B78" s="72" t="s">
        <v>398</v>
      </c>
      <c r="C78" s="8" t="s">
        <v>219</v>
      </c>
      <c r="D78" s="7">
        <v>2700</v>
      </c>
      <c r="E78" s="19"/>
      <c r="F78" s="81">
        <v>1</v>
      </c>
      <c r="G78" s="111"/>
      <c r="H78" s="9">
        <f t="shared" si="10"/>
        <v>0</v>
      </c>
      <c r="I78" s="158"/>
      <c r="J78" s="174"/>
      <c r="K78" s="72"/>
      <c r="L78" s="17"/>
      <c r="M78" s="119"/>
      <c r="N78" s="3"/>
      <c r="O78" s="3"/>
      <c r="P78" s="3"/>
      <c r="Q78" s="115"/>
      <c r="S78" s="7"/>
    </row>
    <row r="79" spans="1:19" ht="45" x14ac:dyDescent="0.25">
      <c r="A79" s="102">
        <v>74</v>
      </c>
      <c r="B79" s="7" t="s">
        <v>398</v>
      </c>
      <c r="C79" s="8" t="s">
        <v>269</v>
      </c>
      <c r="D79" s="7">
        <v>17500</v>
      </c>
      <c r="E79" s="19"/>
      <c r="F79" s="81">
        <v>1</v>
      </c>
      <c r="G79" s="111"/>
      <c r="H79" s="9">
        <f t="shared" si="10"/>
        <v>0</v>
      </c>
      <c r="I79" s="158"/>
      <c r="J79" s="174"/>
      <c r="K79" s="72"/>
      <c r="L79" s="17"/>
      <c r="M79" s="119"/>
      <c r="N79" s="3"/>
      <c r="O79" s="3"/>
      <c r="P79" s="3"/>
      <c r="Q79" s="115"/>
      <c r="S79" s="7"/>
    </row>
    <row r="80" spans="1:19" ht="30" x14ac:dyDescent="0.25">
      <c r="A80" s="102">
        <v>75</v>
      </c>
      <c r="B80" s="7" t="s">
        <v>398</v>
      </c>
      <c r="C80" s="8" t="s">
        <v>274</v>
      </c>
      <c r="D80" s="7">
        <v>10000</v>
      </c>
      <c r="E80" s="19"/>
      <c r="F80" s="81">
        <v>1</v>
      </c>
      <c r="G80" s="111"/>
      <c r="H80" s="9">
        <f t="shared" si="10"/>
        <v>0</v>
      </c>
      <c r="I80" s="158"/>
      <c r="J80" s="174"/>
      <c r="K80" s="72"/>
      <c r="L80" s="17"/>
      <c r="M80" s="119"/>
      <c r="N80" s="3"/>
      <c r="O80" s="3"/>
      <c r="P80" s="3"/>
      <c r="Q80" s="115"/>
      <c r="S80" s="7"/>
    </row>
    <row r="81" spans="1:19" ht="30" x14ac:dyDescent="0.25">
      <c r="A81" s="102">
        <v>76</v>
      </c>
      <c r="B81" s="7" t="s">
        <v>399</v>
      </c>
      <c r="C81" s="8" t="s">
        <v>72</v>
      </c>
      <c r="D81" s="7">
        <v>7000</v>
      </c>
      <c r="E81" s="19"/>
      <c r="F81" s="81">
        <v>1</v>
      </c>
      <c r="G81" s="111"/>
      <c r="H81" s="9">
        <f t="shared" ref="H81:H94" si="11">G81*F81</f>
        <v>0</v>
      </c>
      <c r="I81" s="158"/>
      <c r="J81" s="174"/>
      <c r="K81" s="72"/>
      <c r="L81" s="17"/>
      <c r="M81" s="119"/>
      <c r="N81" s="3"/>
      <c r="O81" s="3"/>
      <c r="P81" s="3"/>
      <c r="Q81" s="115"/>
      <c r="S81" s="7"/>
    </row>
    <row r="82" spans="1:19" ht="30" x14ac:dyDescent="0.25">
      <c r="A82" s="102">
        <v>77</v>
      </c>
      <c r="B82" s="7" t="s">
        <v>399</v>
      </c>
      <c r="C82" s="8" t="s">
        <v>73</v>
      </c>
      <c r="D82" s="7">
        <v>5000</v>
      </c>
      <c r="E82" s="19"/>
      <c r="F82" s="81">
        <v>1</v>
      </c>
      <c r="G82" s="111"/>
      <c r="H82" s="9">
        <f t="shared" si="11"/>
        <v>0</v>
      </c>
      <c r="I82" s="158"/>
      <c r="J82" s="174"/>
      <c r="K82" s="72"/>
      <c r="L82" s="17"/>
      <c r="M82" s="119"/>
      <c r="N82" s="3"/>
      <c r="O82" s="3"/>
      <c r="P82" s="3"/>
      <c r="Q82" s="115"/>
      <c r="S82" s="7"/>
    </row>
    <row r="83" spans="1:19" ht="30" x14ac:dyDescent="0.25">
      <c r="A83" s="102">
        <v>78</v>
      </c>
      <c r="B83" s="7" t="s">
        <v>399</v>
      </c>
      <c r="C83" s="8" t="s">
        <v>74</v>
      </c>
      <c r="D83" s="7">
        <v>5000</v>
      </c>
      <c r="E83" s="19"/>
      <c r="F83" s="81">
        <v>1</v>
      </c>
      <c r="G83" s="111"/>
      <c r="H83" s="9">
        <f t="shared" si="11"/>
        <v>0</v>
      </c>
      <c r="I83" s="158"/>
      <c r="J83" s="174"/>
      <c r="K83" s="72"/>
      <c r="L83" s="17"/>
      <c r="M83" s="119"/>
      <c r="N83" s="3"/>
      <c r="O83" s="3"/>
      <c r="P83" s="3"/>
      <c r="Q83" s="115"/>
      <c r="S83" s="7"/>
    </row>
    <row r="84" spans="1:19" ht="30" x14ac:dyDescent="0.25">
      <c r="A84" s="102">
        <v>79</v>
      </c>
      <c r="B84" s="7" t="s">
        <v>399</v>
      </c>
      <c r="C84" s="8" t="s">
        <v>75</v>
      </c>
      <c r="D84" s="7">
        <v>5000</v>
      </c>
      <c r="E84" s="19"/>
      <c r="F84" s="81">
        <v>1</v>
      </c>
      <c r="G84" s="111"/>
      <c r="H84" s="9">
        <f t="shared" si="11"/>
        <v>0</v>
      </c>
      <c r="I84" s="158"/>
      <c r="J84" s="174"/>
      <c r="K84" s="72"/>
      <c r="L84" s="17"/>
      <c r="M84" s="119"/>
      <c r="N84" s="3"/>
      <c r="O84" s="3"/>
      <c r="P84" s="3"/>
      <c r="Q84" s="115"/>
      <c r="S84" s="7"/>
    </row>
    <row r="85" spans="1:19" ht="30" x14ac:dyDescent="0.25">
      <c r="A85" s="102">
        <v>80</v>
      </c>
      <c r="B85" s="7" t="s">
        <v>399</v>
      </c>
      <c r="C85" s="8" t="s">
        <v>77</v>
      </c>
      <c r="D85" s="7">
        <v>20000</v>
      </c>
      <c r="E85" s="19"/>
      <c r="F85" s="81">
        <v>1</v>
      </c>
      <c r="G85" s="111"/>
      <c r="H85" s="9">
        <f t="shared" si="11"/>
        <v>0</v>
      </c>
      <c r="I85" s="158"/>
      <c r="J85" s="174"/>
      <c r="K85" s="72"/>
      <c r="L85" s="17"/>
      <c r="M85" s="119"/>
      <c r="N85" s="3"/>
      <c r="O85" s="3"/>
      <c r="P85" s="3"/>
      <c r="Q85" s="115"/>
      <c r="S85" s="7"/>
    </row>
    <row r="86" spans="1:19" ht="30" x14ac:dyDescent="0.25">
      <c r="A86" s="102">
        <v>81</v>
      </c>
      <c r="B86" s="7" t="s">
        <v>399</v>
      </c>
      <c r="C86" s="8" t="s">
        <v>84</v>
      </c>
      <c r="D86" s="7">
        <v>7000</v>
      </c>
      <c r="E86" s="19"/>
      <c r="F86" s="81">
        <v>1</v>
      </c>
      <c r="G86" s="111"/>
      <c r="H86" s="9">
        <f t="shared" si="11"/>
        <v>0</v>
      </c>
      <c r="I86" s="158"/>
      <c r="J86" s="174"/>
      <c r="K86" s="72"/>
      <c r="L86" s="17"/>
      <c r="M86" s="119"/>
      <c r="N86" s="3"/>
      <c r="O86" s="3"/>
      <c r="P86" s="3"/>
      <c r="Q86" s="115"/>
      <c r="S86" s="7"/>
    </row>
    <row r="87" spans="1:19" ht="30" x14ac:dyDescent="0.25">
      <c r="A87" s="102">
        <v>82</v>
      </c>
      <c r="B87" s="7" t="s">
        <v>399</v>
      </c>
      <c r="C87" s="8" t="s">
        <v>85</v>
      </c>
      <c r="D87" s="7">
        <v>5000</v>
      </c>
      <c r="E87" s="19"/>
      <c r="F87" s="81">
        <v>1</v>
      </c>
      <c r="G87" s="111"/>
      <c r="H87" s="9">
        <f t="shared" si="11"/>
        <v>0</v>
      </c>
      <c r="I87" s="158"/>
      <c r="J87" s="174"/>
      <c r="K87" s="72"/>
      <c r="L87" s="17"/>
      <c r="M87" s="119"/>
      <c r="N87" s="3"/>
      <c r="O87" s="3"/>
      <c r="P87" s="3"/>
      <c r="Q87" s="115"/>
      <c r="S87" s="7"/>
    </row>
    <row r="88" spans="1:19" ht="30" x14ac:dyDescent="0.25">
      <c r="A88" s="102">
        <v>83</v>
      </c>
      <c r="B88" s="7" t="s">
        <v>399</v>
      </c>
      <c r="C88" s="8" t="s">
        <v>86</v>
      </c>
      <c r="D88" s="7">
        <v>5000</v>
      </c>
      <c r="E88" s="19"/>
      <c r="F88" s="81">
        <v>1</v>
      </c>
      <c r="G88" s="111"/>
      <c r="H88" s="9">
        <f t="shared" si="11"/>
        <v>0</v>
      </c>
      <c r="I88" s="158"/>
      <c r="J88" s="174"/>
      <c r="K88" s="72"/>
      <c r="L88" s="17"/>
      <c r="M88" s="119"/>
      <c r="N88" s="3"/>
      <c r="O88" s="3"/>
      <c r="P88" s="3"/>
      <c r="Q88" s="115"/>
      <c r="S88" s="7"/>
    </row>
    <row r="89" spans="1:19" ht="30" x14ac:dyDescent="0.25">
      <c r="A89" s="102">
        <v>84</v>
      </c>
      <c r="B89" s="7" t="s">
        <v>399</v>
      </c>
      <c r="C89" s="8" t="s">
        <v>87</v>
      </c>
      <c r="D89" s="7">
        <v>5000</v>
      </c>
      <c r="E89" s="19"/>
      <c r="F89" s="81">
        <v>1</v>
      </c>
      <c r="G89" s="111"/>
      <c r="H89" s="9">
        <f t="shared" si="11"/>
        <v>0</v>
      </c>
      <c r="I89" s="158"/>
      <c r="J89" s="174"/>
      <c r="K89" s="72"/>
      <c r="L89" s="17"/>
      <c r="M89" s="119"/>
      <c r="N89" s="3"/>
      <c r="O89" s="3"/>
      <c r="P89" s="3"/>
      <c r="Q89" s="115"/>
      <c r="S89" s="7"/>
    </row>
    <row r="90" spans="1:19" ht="30" x14ac:dyDescent="0.25">
      <c r="A90" s="102">
        <v>85</v>
      </c>
      <c r="B90" s="7" t="s">
        <v>399</v>
      </c>
      <c r="C90" s="8" t="s">
        <v>121</v>
      </c>
      <c r="D90" s="7">
        <v>30000</v>
      </c>
      <c r="E90" s="19"/>
      <c r="F90" s="81">
        <v>1</v>
      </c>
      <c r="G90" s="111"/>
      <c r="H90" s="9">
        <f t="shared" si="11"/>
        <v>0</v>
      </c>
      <c r="I90" s="158"/>
      <c r="J90" s="174"/>
      <c r="K90" s="72"/>
      <c r="L90" s="17"/>
      <c r="M90" s="119"/>
      <c r="N90" s="3"/>
      <c r="O90" s="3"/>
      <c r="P90" s="3"/>
      <c r="Q90" s="115"/>
      <c r="S90" s="7"/>
    </row>
    <row r="91" spans="1:19" ht="30" x14ac:dyDescent="0.25">
      <c r="A91" s="102">
        <v>86</v>
      </c>
      <c r="B91" s="7" t="s">
        <v>399</v>
      </c>
      <c r="C91" s="8" t="s">
        <v>122</v>
      </c>
      <c r="D91" s="7">
        <v>20000</v>
      </c>
      <c r="E91" s="19"/>
      <c r="F91" s="81">
        <v>1</v>
      </c>
      <c r="G91" s="111"/>
      <c r="H91" s="9">
        <f t="shared" si="11"/>
        <v>0</v>
      </c>
      <c r="I91" s="158"/>
      <c r="J91" s="174"/>
      <c r="K91" s="72"/>
      <c r="L91" s="17"/>
      <c r="M91" s="119"/>
      <c r="N91" s="3"/>
      <c r="O91" s="3"/>
      <c r="P91" s="3"/>
      <c r="Q91" s="115"/>
      <c r="S91" s="7"/>
    </row>
    <row r="92" spans="1:19" ht="30" x14ac:dyDescent="0.25">
      <c r="A92" s="102">
        <v>87</v>
      </c>
      <c r="B92" s="7" t="s">
        <v>399</v>
      </c>
      <c r="C92" s="8" t="s">
        <v>123</v>
      </c>
      <c r="D92" s="7">
        <v>20000</v>
      </c>
      <c r="E92" s="19"/>
      <c r="F92" s="81">
        <v>1</v>
      </c>
      <c r="G92" s="111"/>
      <c r="H92" s="9">
        <f t="shared" si="11"/>
        <v>0</v>
      </c>
      <c r="I92" s="158"/>
      <c r="J92" s="174"/>
      <c r="K92" s="72"/>
      <c r="L92" s="17"/>
      <c r="M92" s="119"/>
      <c r="N92" s="3"/>
      <c r="O92" s="3"/>
      <c r="P92" s="3"/>
      <c r="Q92" s="115"/>
      <c r="S92" s="7"/>
    </row>
    <row r="93" spans="1:19" ht="30" x14ac:dyDescent="0.25">
      <c r="A93" s="102">
        <v>88</v>
      </c>
      <c r="B93" s="7" t="s">
        <v>399</v>
      </c>
      <c r="C93" s="8" t="s">
        <v>124</v>
      </c>
      <c r="D93" s="7">
        <v>20000</v>
      </c>
      <c r="E93" s="19"/>
      <c r="F93" s="81">
        <v>1</v>
      </c>
      <c r="G93" s="111"/>
      <c r="H93" s="9">
        <f t="shared" si="11"/>
        <v>0</v>
      </c>
      <c r="I93" s="158"/>
      <c r="J93" s="174"/>
      <c r="K93" s="72"/>
      <c r="L93" s="17"/>
      <c r="M93" s="119"/>
      <c r="N93" s="3"/>
      <c r="O93" s="3"/>
      <c r="P93" s="3"/>
      <c r="Q93" s="115"/>
      <c r="S93" s="7"/>
    </row>
    <row r="94" spans="1:19" ht="30" x14ac:dyDescent="0.25">
      <c r="A94" s="102">
        <v>89</v>
      </c>
      <c r="B94" s="7" t="s">
        <v>399</v>
      </c>
      <c r="C94" s="8" t="s">
        <v>125</v>
      </c>
      <c r="D94" s="7">
        <v>20000</v>
      </c>
      <c r="E94" s="19"/>
      <c r="F94" s="81">
        <v>1</v>
      </c>
      <c r="G94" s="111"/>
      <c r="H94" s="9">
        <f t="shared" si="11"/>
        <v>0</v>
      </c>
      <c r="I94" s="158"/>
      <c r="J94" s="174"/>
      <c r="K94" s="72"/>
      <c r="L94" s="17"/>
      <c r="M94" s="119"/>
      <c r="N94" s="3"/>
      <c r="O94" s="3"/>
      <c r="P94" s="3"/>
      <c r="Q94" s="115"/>
      <c r="S94" s="7"/>
    </row>
    <row r="95" spans="1:19" ht="30" x14ac:dyDescent="0.25">
      <c r="A95" s="102">
        <v>90</v>
      </c>
      <c r="B95" s="7" t="s">
        <v>399</v>
      </c>
      <c r="C95" s="8" t="s">
        <v>117</v>
      </c>
      <c r="D95" s="7">
        <v>12000</v>
      </c>
      <c r="E95" s="19"/>
      <c r="F95" s="81">
        <v>1</v>
      </c>
      <c r="G95" s="111"/>
      <c r="H95" s="9">
        <f t="shared" ref="H95:H107" si="12">G95*F95</f>
        <v>0</v>
      </c>
      <c r="I95" s="158"/>
      <c r="J95" s="174"/>
      <c r="K95" s="72"/>
      <c r="L95" s="17"/>
      <c r="M95" s="119"/>
      <c r="N95" s="3"/>
      <c r="O95" s="3"/>
      <c r="P95" s="3"/>
      <c r="Q95" s="115"/>
      <c r="S95" s="7"/>
    </row>
    <row r="96" spans="1:19" ht="30" x14ac:dyDescent="0.25">
      <c r="A96" s="102">
        <v>91</v>
      </c>
      <c r="B96" s="7" t="s">
        <v>399</v>
      </c>
      <c r="C96" s="8" t="s">
        <v>118</v>
      </c>
      <c r="D96" s="7">
        <v>6000</v>
      </c>
      <c r="E96" s="19"/>
      <c r="F96" s="81">
        <v>1</v>
      </c>
      <c r="G96" s="111"/>
      <c r="H96" s="9">
        <f t="shared" si="12"/>
        <v>0</v>
      </c>
      <c r="I96" s="158"/>
      <c r="J96" s="174"/>
      <c r="K96" s="72"/>
      <c r="L96" s="17"/>
      <c r="M96" s="119"/>
      <c r="N96" s="3"/>
      <c r="O96" s="3"/>
      <c r="P96" s="3"/>
      <c r="Q96" s="115"/>
      <c r="S96" s="7"/>
    </row>
    <row r="97" spans="1:19" ht="30" x14ac:dyDescent="0.25">
      <c r="A97" s="102">
        <v>92</v>
      </c>
      <c r="B97" s="7" t="s">
        <v>399</v>
      </c>
      <c r="C97" s="8" t="s">
        <v>119</v>
      </c>
      <c r="D97" s="7">
        <v>6000</v>
      </c>
      <c r="E97" s="19"/>
      <c r="F97" s="81">
        <v>1</v>
      </c>
      <c r="G97" s="111"/>
      <c r="H97" s="9">
        <f t="shared" si="12"/>
        <v>0</v>
      </c>
      <c r="I97" s="158"/>
      <c r="J97" s="174"/>
      <c r="K97" s="72"/>
      <c r="L97" s="17"/>
      <c r="M97" s="119"/>
      <c r="N97" s="3"/>
      <c r="O97" s="3"/>
      <c r="P97" s="3"/>
      <c r="Q97" s="115"/>
      <c r="S97" s="7"/>
    </row>
    <row r="98" spans="1:19" ht="30" x14ac:dyDescent="0.25">
      <c r="A98" s="102">
        <v>93</v>
      </c>
      <c r="B98" s="7" t="s">
        <v>399</v>
      </c>
      <c r="C98" s="8" t="s">
        <v>120</v>
      </c>
      <c r="D98" s="7">
        <v>6000</v>
      </c>
      <c r="E98" s="19"/>
      <c r="F98" s="81">
        <v>1</v>
      </c>
      <c r="G98" s="111"/>
      <c r="H98" s="9">
        <f t="shared" si="12"/>
        <v>0</v>
      </c>
      <c r="I98" s="158"/>
      <c r="J98" s="174"/>
      <c r="K98" s="72"/>
      <c r="L98" s="17"/>
      <c r="M98" s="119"/>
      <c r="N98" s="3"/>
      <c r="O98" s="3"/>
      <c r="P98" s="3"/>
      <c r="Q98" s="115"/>
      <c r="S98" s="7"/>
    </row>
    <row r="99" spans="1:19" ht="30" x14ac:dyDescent="0.25">
      <c r="A99" s="102">
        <v>94</v>
      </c>
      <c r="B99" s="7" t="s">
        <v>399</v>
      </c>
      <c r="C99" s="8" t="s">
        <v>234</v>
      </c>
      <c r="D99" s="7">
        <v>15000</v>
      </c>
      <c r="E99" s="19"/>
      <c r="F99" s="81">
        <v>1</v>
      </c>
      <c r="G99" s="111"/>
      <c r="H99" s="9">
        <f t="shared" si="12"/>
        <v>0</v>
      </c>
      <c r="I99" s="158"/>
      <c r="J99" s="174"/>
      <c r="K99" s="72"/>
      <c r="L99" s="17"/>
      <c r="M99" s="119"/>
      <c r="N99" s="3"/>
      <c r="O99" s="3"/>
      <c r="P99" s="3"/>
      <c r="Q99" s="115"/>
      <c r="S99" s="7"/>
    </row>
    <row r="100" spans="1:19" ht="30" x14ac:dyDescent="0.25">
      <c r="A100" s="102">
        <v>95</v>
      </c>
      <c r="B100" s="7" t="s">
        <v>399</v>
      </c>
      <c r="C100" s="8" t="s">
        <v>235</v>
      </c>
      <c r="D100" s="7">
        <v>12000</v>
      </c>
      <c r="E100" s="19"/>
      <c r="F100" s="81">
        <v>1</v>
      </c>
      <c r="G100" s="111"/>
      <c r="H100" s="9">
        <f t="shared" si="12"/>
        <v>0</v>
      </c>
      <c r="I100" s="158"/>
      <c r="J100" s="174"/>
      <c r="K100" s="72"/>
      <c r="L100" s="17"/>
      <c r="M100" s="119"/>
      <c r="N100" s="3"/>
      <c r="O100" s="3"/>
      <c r="P100" s="3"/>
      <c r="Q100" s="115"/>
      <c r="S100" s="7"/>
    </row>
    <row r="101" spans="1:19" ht="30" x14ac:dyDescent="0.25">
      <c r="A101" s="102">
        <v>96</v>
      </c>
      <c r="B101" s="7" t="s">
        <v>400</v>
      </c>
      <c r="C101" s="8" t="s">
        <v>59</v>
      </c>
      <c r="D101" s="7">
        <v>5000</v>
      </c>
      <c r="E101" s="19"/>
      <c r="F101" s="81">
        <v>1</v>
      </c>
      <c r="G101" s="111"/>
      <c r="H101" s="9">
        <f t="shared" si="12"/>
        <v>0</v>
      </c>
      <c r="I101" s="158"/>
      <c r="J101" s="174"/>
      <c r="K101" s="72"/>
      <c r="L101" s="17"/>
      <c r="M101" s="119"/>
      <c r="N101" s="3"/>
      <c r="O101" s="3"/>
      <c r="P101" s="3"/>
      <c r="Q101" s="115"/>
      <c r="S101" s="7"/>
    </row>
    <row r="102" spans="1:19" ht="30" x14ac:dyDescent="0.25">
      <c r="A102" s="102">
        <v>97</v>
      </c>
      <c r="B102" s="7" t="s">
        <v>400</v>
      </c>
      <c r="C102" s="8" t="s">
        <v>193</v>
      </c>
      <c r="D102" s="7">
        <v>8000</v>
      </c>
      <c r="E102" s="19"/>
      <c r="F102" s="81">
        <v>1</v>
      </c>
      <c r="G102" s="111"/>
      <c r="H102" s="9">
        <f t="shared" si="12"/>
        <v>0</v>
      </c>
      <c r="I102" s="158"/>
      <c r="J102" s="174"/>
      <c r="K102" s="72"/>
      <c r="L102" s="17"/>
      <c r="M102" s="119"/>
      <c r="N102" s="3"/>
      <c r="O102" s="3"/>
      <c r="P102" s="3"/>
      <c r="Q102" s="115"/>
      <c r="S102" s="7"/>
    </row>
    <row r="103" spans="1:19" ht="30" x14ac:dyDescent="0.25">
      <c r="A103" s="102">
        <v>98</v>
      </c>
      <c r="B103" s="7" t="s">
        <v>400</v>
      </c>
      <c r="C103" s="8" t="s">
        <v>134</v>
      </c>
      <c r="D103" s="7">
        <v>6000</v>
      </c>
      <c r="E103" s="19"/>
      <c r="F103" s="81">
        <v>1</v>
      </c>
      <c r="G103" s="111"/>
      <c r="H103" s="9">
        <f t="shared" si="12"/>
        <v>0</v>
      </c>
      <c r="I103" s="158"/>
      <c r="J103" s="174"/>
      <c r="K103" s="72"/>
      <c r="L103" s="17"/>
      <c r="M103" s="119"/>
      <c r="N103" s="3"/>
      <c r="O103" s="3"/>
      <c r="P103" s="3"/>
      <c r="Q103" s="115"/>
      <c r="S103" s="7"/>
    </row>
    <row r="104" spans="1:19" ht="30" x14ac:dyDescent="0.25">
      <c r="A104" s="102">
        <v>99</v>
      </c>
      <c r="B104" s="7" t="s">
        <v>400</v>
      </c>
      <c r="C104" s="8" t="s">
        <v>192</v>
      </c>
      <c r="D104" s="7">
        <v>7500</v>
      </c>
      <c r="E104" s="19"/>
      <c r="F104" s="81">
        <v>1</v>
      </c>
      <c r="G104" s="111"/>
      <c r="H104" s="9">
        <f t="shared" si="12"/>
        <v>0</v>
      </c>
      <c r="I104" s="158"/>
      <c r="J104" s="174"/>
      <c r="K104" s="72"/>
      <c r="L104" s="17"/>
      <c r="M104" s="119"/>
      <c r="N104" s="3"/>
      <c r="O104" s="3"/>
      <c r="P104" s="3"/>
      <c r="Q104" s="115"/>
      <c r="S104" s="7"/>
    </row>
    <row r="105" spans="1:19" ht="30" x14ac:dyDescent="0.25">
      <c r="A105" s="102">
        <v>100</v>
      </c>
      <c r="B105" s="7" t="s">
        <v>400</v>
      </c>
      <c r="C105" s="8" t="s">
        <v>197</v>
      </c>
      <c r="D105" s="7">
        <v>8000</v>
      </c>
      <c r="E105" s="19"/>
      <c r="F105" s="81">
        <v>1</v>
      </c>
      <c r="G105" s="111"/>
      <c r="H105" s="9">
        <f t="shared" si="12"/>
        <v>0</v>
      </c>
      <c r="I105" s="158"/>
      <c r="J105" s="174"/>
      <c r="K105" s="72"/>
      <c r="L105" s="17"/>
      <c r="M105" s="119"/>
      <c r="N105" s="3"/>
      <c r="O105" s="3"/>
      <c r="P105" s="3"/>
      <c r="Q105" s="115"/>
      <c r="S105" s="7"/>
    </row>
    <row r="106" spans="1:19" ht="30" x14ac:dyDescent="0.25">
      <c r="A106" s="102">
        <v>101</v>
      </c>
      <c r="B106" s="7" t="s">
        <v>400</v>
      </c>
      <c r="C106" s="8" t="s">
        <v>198</v>
      </c>
      <c r="D106" s="7">
        <v>8000</v>
      </c>
      <c r="E106" s="19"/>
      <c r="F106" s="81">
        <v>1</v>
      </c>
      <c r="G106" s="111"/>
      <c r="H106" s="9">
        <f t="shared" si="12"/>
        <v>0</v>
      </c>
      <c r="I106" s="158"/>
      <c r="J106" s="174"/>
      <c r="K106" s="72"/>
      <c r="L106" s="17"/>
      <c r="M106" s="119"/>
      <c r="N106" s="3"/>
      <c r="O106" s="3"/>
      <c r="P106" s="3"/>
      <c r="Q106" s="115"/>
      <c r="S106" s="7"/>
    </row>
    <row r="107" spans="1:19" ht="30" x14ac:dyDescent="0.25">
      <c r="A107" s="102">
        <v>102</v>
      </c>
      <c r="B107" s="7" t="s">
        <v>400</v>
      </c>
      <c r="C107" s="8" t="s">
        <v>199</v>
      </c>
      <c r="D107" s="7">
        <v>8000</v>
      </c>
      <c r="E107" s="19"/>
      <c r="F107" s="81">
        <v>1</v>
      </c>
      <c r="G107" s="111"/>
      <c r="H107" s="9">
        <f t="shared" si="12"/>
        <v>0</v>
      </c>
      <c r="I107" s="158"/>
      <c r="J107" s="174"/>
      <c r="K107" s="72"/>
      <c r="L107" s="17"/>
      <c r="M107" s="119"/>
      <c r="N107" s="3"/>
      <c r="O107" s="3"/>
      <c r="P107" s="3"/>
      <c r="Q107" s="115"/>
      <c r="S107" s="7"/>
    </row>
    <row r="108" spans="1:19" ht="30" x14ac:dyDescent="0.25">
      <c r="A108" s="102">
        <v>103</v>
      </c>
      <c r="B108" s="7" t="s">
        <v>400</v>
      </c>
      <c r="C108" s="8" t="s">
        <v>280</v>
      </c>
      <c r="D108" s="7">
        <v>10000</v>
      </c>
      <c r="E108" s="19"/>
      <c r="F108" s="81">
        <v>1</v>
      </c>
      <c r="G108" s="113"/>
      <c r="H108" s="9">
        <f t="shared" ref="H108:H123" si="13">G108*F108</f>
        <v>0</v>
      </c>
      <c r="I108" s="158"/>
      <c r="J108" s="174"/>
      <c r="K108" s="72"/>
      <c r="L108" s="17"/>
      <c r="M108" s="119"/>
      <c r="N108" s="3"/>
      <c r="O108" s="3"/>
      <c r="P108" s="3"/>
      <c r="Q108" s="115"/>
      <c r="S108" s="7"/>
    </row>
    <row r="109" spans="1:19" ht="30" x14ac:dyDescent="0.25">
      <c r="A109" s="102">
        <v>104</v>
      </c>
      <c r="B109" s="7" t="s">
        <v>410</v>
      </c>
      <c r="C109" s="8" t="s">
        <v>44</v>
      </c>
      <c r="D109" s="7">
        <v>27000</v>
      </c>
      <c r="E109" s="19"/>
      <c r="F109" s="81">
        <v>1</v>
      </c>
      <c r="G109" s="111"/>
      <c r="H109" s="9">
        <f t="shared" si="13"/>
        <v>0</v>
      </c>
      <c r="I109" s="158"/>
      <c r="J109" s="174"/>
      <c r="K109" s="72"/>
      <c r="L109" s="17"/>
      <c r="M109" s="119"/>
      <c r="N109" s="3"/>
      <c r="O109" s="3"/>
      <c r="P109" s="3"/>
      <c r="Q109" s="115"/>
      <c r="S109" s="7"/>
    </row>
    <row r="110" spans="1:19" ht="45" x14ac:dyDescent="0.25">
      <c r="A110" s="102">
        <v>105</v>
      </c>
      <c r="B110" s="7" t="s">
        <v>410</v>
      </c>
      <c r="C110" s="8" t="s">
        <v>45</v>
      </c>
      <c r="D110" s="7">
        <v>25000</v>
      </c>
      <c r="E110" s="19"/>
      <c r="F110" s="81">
        <v>1</v>
      </c>
      <c r="G110" s="111"/>
      <c r="H110" s="9">
        <f t="shared" si="13"/>
        <v>0</v>
      </c>
      <c r="I110" s="158"/>
      <c r="J110" s="174"/>
      <c r="K110" s="72"/>
      <c r="L110" s="17"/>
      <c r="M110" s="119"/>
      <c r="N110" s="3"/>
      <c r="O110" s="3"/>
      <c r="P110" s="3"/>
      <c r="Q110" s="115"/>
      <c r="S110" s="7"/>
    </row>
    <row r="111" spans="1:19" ht="45" x14ac:dyDescent="0.25">
      <c r="A111" s="102">
        <v>106</v>
      </c>
      <c r="B111" s="7" t="s">
        <v>410</v>
      </c>
      <c r="C111" s="8" t="s">
        <v>46</v>
      </c>
      <c r="D111" s="7">
        <v>25000</v>
      </c>
      <c r="E111" s="19"/>
      <c r="F111" s="81">
        <v>1</v>
      </c>
      <c r="G111" s="111"/>
      <c r="H111" s="9">
        <f t="shared" si="13"/>
        <v>0</v>
      </c>
      <c r="I111" s="158"/>
      <c r="J111" s="174"/>
      <c r="K111" s="72"/>
      <c r="L111" s="17"/>
      <c r="M111" s="119"/>
      <c r="N111" s="3"/>
      <c r="O111" s="3"/>
      <c r="P111" s="3"/>
      <c r="Q111" s="115"/>
      <c r="S111" s="7"/>
    </row>
    <row r="112" spans="1:19" ht="30" x14ac:dyDescent="0.25">
      <c r="A112" s="102">
        <v>107</v>
      </c>
      <c r="B112" s="7" t="s">
        <v>410</v>
      </c>
      <c r="C112" s="8" t="s">
        <v>47</v>
      </c>
      <c r="D112" s="7">
        <v>25000</v>
      </c>
      <c r="E112" s="19"/>
      <c r="F112" s="81">
        <v>1</v>
      </c>
      <c r="G112" s="111"/>
      <c r="H112" s="9">
        <f t="shared" si="13"/>
        <v>0</v>
      </c>
      <c r="I112" s="158"/>
      <c r="J112" s="174"/>
      <c r="K112" s="72"/>
      <c r="L112" s="17"/>
      <c r="M112" s="119"/>
      <c r="N112" s="3"/>
      <c r="O112" s="3"/>
      <c r="P112" s="3"/>
      <c r="Q112" s="115"/>
      <c r="S112" s="7"/>
    </row>
    <row r="113" spans="1:19" ht="45" x14ac:dyDescent="0.25">
      <c r="A113" s="102">
        <v>108</v>
      </c>
      <c r="B113" s="7" t="s">
        <v>410</v>
      </c>
      <c r="C113" s="8" t="s">
        <v>49</v>
      </c>
      <c r="D113" s="7">
        <v>6000</v>
      </c>
      <c r="E113" s="19"/>
      <c r="F113" s="81">
        <v>1</v>
      </c>
      <c r="G113" s="111"/>
      <c r="H113" s="9">
        <f t="shared" si="13"/>
        <v>0</v>
      </c>
      <c r="I113" s="158"/>
      <c r="J113" s="174"/>
      <c r="K113" s="72"/>
      <c r="L113" s="17"/>
      <c r="M113" s="119"/>
      <c r="N113" s="3"/>
      <c r="O113" s="3"/>
      <c r="P113" s="3"/>
      <c r="Q113" s="115"/>
      <c r="S113" s="7"/>
    </row>
    <row r="114" spans="1:19" ht="45" x14ac:dyDescent="0.25">
      <c r="A114" s="102">
        <v>109</v>
      </c>
      <c r="B114" s="7" t="s">
        <v>410</v>
      </c>
      <c r="C114" s="8" t="s">
        <v>50</v>
      </c>
      <c r="D114" s="7">
        <v>6000</v>
      </c>
      <c r="E114" s="19"/>
      <c r="F114" s="81">
        <v>1</v>
      </c>
      <c r="G114" s="111"/>
      <c r="H114" s="9">
        <f t="shared" si="13"/>
        <v>0</v>
      </c>
      <c r="I114" s="158"/>
      <c r="J114" s="174"/>
      <c r="K114" s="72"/>
      <c r="L114" s="17"/>
      <c r="M114" s="119"/>
      <c r="N114" s="3"/>
      <c r="O114" s="3"/>
      <c r="P114" s="3"/>
      <c r="Q114" s="115"/>
      <c r="S114" s="7"/>
    </row>
    <row r="115" spans="1:19" ht="30" x14ac:dyDescent="0.25">
      <c r="A115" s="102">
        <v>110</v>
      </c>
      <c r="B115" s="7" t="s">
        <v>410</v>
      </c>
      <c r="C115" s="8" t="s">
        <v>51</v>
      </c>
      <c r="D115" s="7">
        <v>6000</v>
      </c>
      <c r="E115" s="19"/>
      <c r="F115" s="81">
        <v>1</v>
      </c>
      <c r="G115" s="111"/>
      <c r="H115" s="9">
        <f t="shared" si="13"/>
        <v>0</v>
      </c>
      <c r="I115" s="158"/>
      <c r="J115" s="174"/>
      <c r="K115" s="72"/>
      <c r="L115" s="17"/>
      <c r="M115" s="119"/>
      <c r="N115" s="3"/>
      <c r="O115" s="3"/>
      <c r="P115" s="3"/>
      <c r="Q115" s="115"/>
      <c r="S115" s="7"/>
    </row>
    <row r="116" spans="1:19" ht="30" x14ac:dyDescent="0.25">
      <c r="A116" s="102">
        <v>111</v>
      </c>
      <c r="B116" s="7" t="s">
        <v>410</v>
      </c>
      <c r="C116" s="8" t="s">
        <v>52</v>
      </c>
      <c r="D116" s="7">
        <v>6000</v>
      </c>
      <c r="E116" s="19"/>
      <c r="F116" s="81">
        <v>1</v>
      </c>
      <c r="G116" s="111"/>
      <c r="H116" s="9">
        <f t="shared" si="13"/>
        <v>0</v>
      </c>
      <c r="I116" s="158"/>
      <c r="J116" s="174"/>
      <c r="K116" s="72"/>
      <c r="L116" s="17"/>
      <c r="M116" s="119"/>
      <c r="N116" s="3"/>
      <c r="O116" s="3"/>
      <c r="P116" s="3"/>
      <c r="Q116" s="115"/>
      <c r="S116" s="7"/>
    </row>
    <row r="117" spans="1:19" ht="30" x14ac:dyDescent="0.25">
      <c r="A117" s="102">
        <v>112</v>
      </c>
      <c r="B117" s="7" t="s">
        <v>410</v>
      </c>
      <c r="C117" s="8" t="s">
        <v>53</v>
      </c>
      <c r="D117" s="7">
        <v>28000</v>
      </c>
      <c r="E117" s="19"/>
      <c r="F117" s="81">
        <v>1</v>
      </c>
      <c r="G117" s="111"/>
      <c r="H117" s="9">
        <f t="shared" si="13"/>
        <v>0</v>
      </c>
      <c r="I117" s="158"/>
      <c r="J117" s="174"/>
      <c r="K117" s="72"/>
      <c r="L117" s="17"/>
      <c r="M117" s="119"/>
      <c r="N117" s="3"/>
      <c r="O117" s="3"/>
      <c r="P117" s="3"/>
      <c r="Q117" s="115"/>
      <c r="S117" s="7"/>
    </row>
    <row r="118" spans="1:19" ht="45" x14ac:dyDescent="0.25">
      <c r="A118" s="102">
        <v>113</v>
      </c>
      <c r="B118" s="7" t="s">
        <v>410</v>
      </c>
      <c r="C118" s="8" t="s">
        <v>54</v>
      </c>
      <c r="D118" s="7">
        <v>26000</v>
      </c>
      <c r="E118" s="19"/>
      <c r="F118" s="81">
        <v>1</v>
      </c>
      <c r="G118" s="111"/>
      <c r="H118" s="9">
        <f t="shared" si="13"/>
        <v>0</v>
      </c>
      <c r="I118" s="158"/>
      <c r="J118" s="174"/>
      <c r="K118" s="72"/>
      <c r="L118" s="17"/>
      <c r="M118" s="119"/>
      <c r="N118" s="3"/>
      <c r="O118" s="3"/>
      <c r="P118" s="3"/>
      <c r="Q118" s="115"/>
      <c r="S118" s="7"/>
    </row>
    <row r="119" spans="1:19" ht="30" x14ac:dyDescent="0.25">
      <c r="A119" s="102">
        <v>114</v>
      </c>
      <c r="B119" s="7" t="s">
        <v>410</v>
      </c>
      <c r="C119" s="8" t="s">
        <v>55</v>
      </c>
      <c r="D119" s="7">
        <v>26000</v>
      </c>
      <c r="E119" s="19"/>
      <c r="F119" s="81">
        <v>1</v>
      </c>
      <c r="G119" s="111"/>
      <c r="H119" s="9">
        <f t="shared" si="13"/>
        <v>0</v>
      </c>
      <c r="I119" s="158"/>
      <c r="J119" s="174"/>
      <c r="K119" s="72"/>
      <c r="L119" s="17"/>
      <c r="M119" s="119"/>
      <c r="N119" s="3"/>
      <c r="O119" s="3"/>
      <c r="P119" s="3"/>
      <c r="Q119" s="115"/>
      <c r="S119" s="7"/>
    </row>
    <row r="120" spans="1:19" ht="30" x14ac:dyDescent="0.25">
      <c r="A120" s="102">
        <v>115</v>
      </c>
      <c r="B120" s="7" t="s">
        <v>410</v>
      </c>
      <c r="C120" s="8" t="s">
        <v>56</v>
      </c>
      <c r="D120" s="7">
        <v>26000</v>
      </c>
      <c r="E120" s="19"/>
      <c r="F120" s="81">
        <v>1</v>
      </c>
      <c r="G120" s="111"/>
      <c r="H120" s="9">
        <f t="shared" si="13"/>
        <v>0</v>
      </c>
      <c r="I120" s="158"/>
      <c r="J120" s="174"/>
      <c r="K120" s="72"/>
      <c r="L120" s="17"/>
      <c r="M120" s="119"/>
      <c r="N120" s="3"/>
      <c r="O120" s="3"/>
      <c r="P120" s="3"/>
      <c r="Q120" s="115"/>
      <c r="S120" s="7"/>
    </row>
    <row r="121" spans="1:19" ht="30" x14ac:dyDescent="0.25">
      <c r="A121" s="102">
        <v>116</v>
      </c>
      <c r="B121" s="7" t="s">
        <v>410</v>
      </c>
      <c r="C121" s="8" t="s">
        <v>163</v>
      </c>
      <c r="D121" s="7">
        <v>13000</v>
      </c>
      <c r="E121" s="19"/>
      <c r="F121" s="81">
        <v>1</v>
      </c>
      <c r="G121" s="111"/>
      <c r="H121" s="9">
        <f t="shared" si="13"/>
        <v>0</v>
      </c>
      <c r="I121" s="158"/>
      <c r="J121" s="174"/>
      <c r="K121" s="72"/>
      <c r="L121" s="17"/>
      <c r="M121" s="119"/>
      <c r="N121" s="3"/>
      <c r="O121" s="3"/>
      <c r="P121" s="3"/>
      <c r="Q121" s="115"/>
      <c r="S121" s="7"/>
    </row>
    <row r="122" spans="1:19" ht="30" x14ac:dyDescent="0.25">
      <c r="A122" s="102">
        <v>117</v>
      </c>
      <c r="B122" s="7" t="s">
        <v>410</v>
      </c>
      <c r="C122" s="8" t="s">
        <v>164</v>
      </c>
      <c r="D122" s="7">
        <v>9000</v>
      </c>
      <c r="E122" s="19"/>
      <c r="F122" s="81">
        <v>1</v>
      </c>
      <c r="G122" s="111"/>
      <c r="H122" s="9">
        <f t="shared" si="13"/>
        <v>0</v>
      </c>
      <c r="I122" s="158"/>
      <c r="J122" s="174"/>
      <c r="K122" s="72"/>
      <c r="L122" s="17"/>
      <c r="M122" s="119"/>
      <c r="N122" s="3"/>
      <c r="O122" s="3"/>
      <c r="P122" s="3"/>
      <c r="Q122" s="115"/>
      <c r="S122" s="7"/>
    </row>
    <row r="123" spans="1:19" ht="30" x14ac:dyDescent="0.25">
      <c r="A123" s="102">
        <v>118</v>
      </c>
      <c r="B123" s="7" t="s">
        <v>410</v>
      </c>
      <c r="C123" s="8" t="s">
        <v>165</v>
      </c>
      <c r="D123" s="7">
        <v>9000</v>
      </c>
      <c r="E123" s="19"/>
      <c r="F123" s="81">
        <v>1</v>
      </c>
      <c r="G123" s="111"/>
      <c r="H123" s="9">
        <f t="shared" si="13"/>
        <v>0</v>
      </c>
      <c r="I123" s="158"/>
      <c r="J123" s="174"/>
      <c r="K123" s="72"/>
      <c r="L123" s="17"/>
      <c r="M123" s="119"/>
      <c r="N123" s="3"/>
      <c r="O123" s="3"/>
      <c r="P123" s="3"/>
      <c r="Q123" s="115"/>
      <c r="S123" s="7"/>
    </row>
    <row r="124" spans="1:19" ht="30" x14ac:dyDescent="0.25">
      <c r="A124" s="102">
        <v>119</v>
      </c>
      <c r="B124" s="7" t="s">
        <v>410</v>
      </c>
      <c r="C124" s="8" t="s">
        <v>166</v>
      </c>
      <c r="D124" s="7">
        <v>9000</v>
      </c>
      <c r="E124" s="19"/>
      <c r="F124" s="81">
        <v>1</v>
      </c>
      <c r="G124" s="111"/>
      <c r="H124" s="9">
        <f t="shared" ref="H124:H133" si="14">G124*F124</f>
        <v>0</v>
      </c>
      <c r="I124" s="158"/>
      <c r="J124" s="174"/>
      <c r="K124" s="72"/>
      <c r="L124" s="17"/>
      <c r="M124" s="119"/>
      <c r="N124" s="3"/>
      <c r="O124" s="3"/>
      <c r="P124" s="3"/>
      <c r="Q124" s="115"/>
      <c r="S124" s="7"/>
    </row>
    <row r="125" spans="1:19" ht="30" x14ac:dyDescent="0.25">
      <c r="A125" s="102">
        <v>120</v>
      </c>
      <c r="B125" s="7" t="s">
        <v>410</v>
      </c>
      <c r="C125" s="8" t="s">
        <v>156</v>
      </c>
      <c r="D125" s="7">
        <v>9000</v>
      </c>
      <c r="E125" s="19"/>
      <c r="F125" s="81">
        <v>1</v>
      </c>
      <c r="G125" s="111"/>
      <c r="H125" s="9">
        <f t="shared" si="14"/>
        <v>0</v>
      </c>
      <c r="I125" s="158"/>
      <c r="J125" s="174"/>
      <c r="K125" s="72"/>
      <c r="L125" s="17"/>
      <c r="M125" s="119"/>
      <c r="N125" s="3"/>
      <c r="O125" s="3"/>
      <c r="P125" s="3"/>
      <c r="Q125" s="115"/>
      <c r="S125" s="7"/>
    </row>
    <row r="126" spans="1:19" ht="30" x14ac:dyDescent="0.25">
      <c r="A126" s="102">
        <v>121</v>
      </c>
      <c r="B126" s="7" t="s">
        <v>410</v>
      </c>
      <c r="C126" s="8" t="s">
        <v>157</v>
      </c>
      <c r="D126" s="7">
        <v>9000</v>
      </c>
      <c r="E126" s="19"/>
      <c r="F126" s="81">
        <v>1</v>
      </c>
      <c r="G126" s="111"/>
      <c r="H126" s="9">
        <f t="shared" si="14"/>
        <v>0</v>
      </c>
      <c r="I126" s="158"/>
      <c r="J126" s="174"/>
      <c r="K126" s="72"/>
      <c r="L126" s="17"/>
      <c r="M126" s="119"/>
      <c r="N126" s="3"/>
      <c r="O126" s="3"/>
      <c r="P126" s="3"/>
      <c r="Q126" s="115"/>
      <c r="S126" s="7"/>
    </row>
    <row r="127" spans="1:19" ht="30" x14ac:dyDescent="0.25">
      <c r="A127" s="102">
        <v>122</v>
      </c>
      <c r="B127" s="7" t="s">
        <v>410</v>
      </c>
      <c r="C127" s="8" t="s">
        <v>158</v>
      </c>
      <c r="D127" s="7">
        <v>9000</v>
      </c>
      <c r="E127" s="19"/>
      <c r="F127" s="81">
        <v>1</v>
      </c>
      <c r="G127" s="111"/>
      <c r="H127" s="9">
        <f t="shared" si="14"/>
        <v>0</v>
      </c>
      <c r="I127" s="158"/>
      <c r="J127" s="174"/>
      <c r="K127" s="72"/>
      <c r="L127" s="17"/>
      <c r="M127" s="119"/>
      <c r="N127" s="3"/>
      <c r="O127" s="3"/>
      <c r="P127" s="3"/>
      <c r="Q127" s="115"/>
      <c r="S127" s="7"/>
    </row>
    <row r="128" spans="1:19" ht="30" x14ac:dyDescent="0.25">
      <c r="A128" s="102">
        <v>123</v>
      </c>
      <c r="B128" s="7" t="s">
        <v>410</v>
      </c>
      <c r="C128" s="8" t="s">
        <v>145</v>
      </c>
      <c r="D128" s="7">
        <v>27000</v>
      </c>
      <c r="E128" s="19"/>
      <c r="F128" s="81">
        <v>1</v>
      </c>
      <c r="G128" s="111"/>
      <c r="H128" s="9">
        <f t="shared" si="14"/>
        <v>0</v>
      </c>
      <c r="I128" s="158"/>
      <c r="J128" s="174"/>
      <c r="K128" s="72"/>
      <c r="L128" s="17"/>
      <c r="M128" s="119"/>
      <c r="N128" s="3"/>
      <c r="O128" s="3"/>
      <c r="P128" s="3"/>
      <c r="Q128" s="115"/>
      <c r="S128" s="7"/>
    </row>
    <row r="129" spans="1:19" ht="30" x14ac:dyDescent="0.25">
      <c r="A129" s="102">
        <v>124</v>
      </c>
      <c r="B129" s="7" t="s">
        <v>410</v>
      </c>
      <c r="C129" s="8" t="s">
        <v>146</v>
      </c>
      <c r="D129" s="7">
        <v>26000</v>
      </c>
      <c r="E129" s="19"/>
      <c r="F129" s="81">
        <v>1</v>
      </c>
      <c r="G129" s="111"/>
      <c r="H129" s="9">
        <f t="shared" si="14"/>
        <v>0</v>
      </c>
      <c r="I129" s="158"/>
      <c r="J129" s="174"/>
      <c r="K129" s="72"/>
      <c r="L129" s="17"/>
      <c r="M129" s="119"/>
      <c r="N129" s="3"/>
      <c r="O129" s="3"/>
      <c r="P129" s="3"/>
      <c r="Q129" s="115"/>
      <c r="S129" s="7"/>
    </row>
    <row r="130" spans="1:19" ht="30" x14ac:dyDescent="0.25">
      <c r="A130" s="102">
        <v>125</v>
      </c>
      <c r="B130" s="7" t="s">
        <v>410</v>
      </c>
      <c r="C130" s="8" t="s">
        <v>147</v>
      </c>
      <c r="D130" s="7">
        <v>26000</v>
      </c>
      <c r="E130" s="19"/>
      <c r="F130" s="81">
        <v>1</v>
      </c>
      <c r="G130" s="111"/>
      <c r="H130" s="9">
        <f t="shared" si="14"/>
        <v>0</v>
      </c>
      <c r="I130" s="158"/>
      <c r="J130" s="174"/>
      <c r="K130" s="72"/>
      <c r="L130" s="17"/>
      <c r="M130" s="119"/>
      <c r="N130" s="3"/>
      <c r="O130" s="3"/>
      <c r="P130" s="3"/>
      <c r="Q130" s="115"/>
      <c r="S130" s="7"/>
    </row>
    <row r="131" spans="1:19" ht="30" x14ac:dyDescent="0.25">
      <c r="A131" s="102">
        <v>126</v>
      </c>
      <c r="B131" s="7" t="s">
        <v>410</v>
      </c>
      <c r="C131" s="8" t="s">
        <v>148</v>
      </c>
      <c r="D131" s="7">
        <v>26000</v>
      </c>
      <c r="E131" s="19"/>
      <c r="F131" s="81">
        <v>1</v>
      </c>
      <c r="G131" s="111"/>
      <c r="H131" s="9">
        <f t="shared" si="14"/>
        <v>0</v>
      </c>
      <c r="I131" s="158"/>
      <c r="J131" s="174"/>
      <c r="K131" s="72"/>
      <c r="L131" s="17"/>
      <c r="M131" s="119"/>
      <c r="N131" s="3"/>
      <c r="O131" s="3"/>
      <c r="P131" s="3"/>
      <c r="Q131" s="115"/>
      <c r="S131" s="7"/>
    </row>
    <row r="132" spans="1:19" ht="30" x14ac:dyDescent="0.25">
      <c r="A132" s="134">
        <v>127</v>
      </c>
      <c r="B132" s="135" t="s">
        <v>410</v>
      </c>
      <c r="C132" s="127" t="s">
        <v>424</v>
      </c>
      <c r="D132" s="136">
        <v>20000</v>
      </c>
      <c r="E132" s="137"/>
      <c r="F132" s="136">
        <v>1</v>
      </c>
      <c r="G132" s="138"/>
      <c r="H132" s="139">
        <f t="shared" si="14"/>
        <v>0</v>
      </c>
      <c r="I132" s="178"/>
      <c r="J132" s="179"/>
      <c r="K132" s="72"/>
      <c r="L132" s="17"/>
      <c r="M132" s="119"/>
      <c r="N132" s="3"/>
      <c r="O132" s="3"/>
      <c r="P132" s="3"/>
      <c r="Q132" s="115"/>
      <c r="S132" s="7"/>
    </row>
    <row r="133" spans="1:19" ht="30" x14ac:dyDescent="0.25">
      <c r="A133" s="7">
        <v>128</v>
      </c>
      <c r="B133" s="7" t="s">
        <v>410</v>
      </c>
      <c r="C133" s="69" t="s">
        <v>509</v>
      </c>
      <c r="D133" s="140">
        <v>20000</v>
      </c>
      <c r="E133" s="33"/>
      <c r="F133" s="33">
        <v>1</v>
      </c>
      <c r="G133" s="68"/>
      <c r="H133" s="68">
        <f t="shared" si="14"/>
        <v>0</v>
      </c>
      <c r="I133" s="178"/>
      <c r="J133" s="179"/>
      <c r="K133" s="72"/>
      <c r="L133" s="17"/>
      <c r="M133" s="119"/>
      <c r="N133" s="3"/>
      <c r="O133" s="3"/>
      <c r="P133" s="3"/>
      <c r="Q133" s="115"/>
      <c r="S133" s="7"/>
    </row>
    <row r="134" spans="1:19" ht="45" x14ac:dyDescent="0.25">
      <c r="A134" s="102">
        <v>129</v>
      </c>
      <c r="B134" s="7" t="s">
        <v>411</v>
      </c>
      <c r="C134" s="8" t="s">
        <v>126</v>
      </c>
      <c r="D134" s="7" t="s">
        <v>506</v>
      </c>
      <c r="E134" s="19"/>
      <c r="F134" s="81">
        <v>1</v>
      </c>
      <c r="G134" s="111"/>
      <c r="H134" s="9">
        <f t="shared" ref="H134:H152" si="15">G134*F134</f>
        <v>0</v>
      </c>
      <c r="I134" s="158"/>
      <c r="J134" s="174"/>
      <c r="K134" s="72"/>
      <c r="L134" s="17"/>
      <c r="M134" s="119"/>
      <c r="N134" s="3"/>
      <c r="O134" s="3"/>
      <c r="P134" s="3"/>
      <c r="Q134" s="115"/>
      <c r="S134" s="7"/>
    </row>
    <row r="135" spans="1:19" ht="30" x14ac:dyDescent="0.25">
      <c r="A135" s="102">
        <v>130</v>
      </c>
      <c r="B135" s="7" t="s">
        <v>411</v>
      </c>
      <c r="C135" s="8" t="s">
        <v>432</v>
      </c>
      <c r="D135" s="81">
        <v>36000</v>
      </c>
      <c r="E135" s="19"/>
      <c r="F135" s="81">
        <v>1</v>
      </c>
      <c r="G135" s="122"/>
      <c r="H135" s="9">
        <f t="shared" si="15"/>
        <v>0</v>
      </c>
      <c r="I135" s="175"/>
      <c r="J135" s="176"/>
      <c r="K135" s="72"/>
      <c r="L135" s="17"/>
      <c r="M135" s="119"/>
      <c r="N135" s="3"/>
      <c r="O135" s="3"/>
      <c r="P135" s="3"/>
      <c r="Q135" s="115"/>
      <c r="S135" s="7"/>
    </row>
    <row r="136" spans="1:19" ht="30" x14ac:dyDescent="0.25">
      <c r="A136" s="102">
        <v>131</v>
      </c>
      <c r="B136" s="7" t="s">
        <v>411</v>
      </c>
      <c r="C136" s="8" t="s">
        <v>433</v>
      </c>
      <c r="D136" s="81">
        <v>21000</v>
      </c>
      <c r="E136" s="19"/>
      <c r="F136" s="81">
        <v>1</v>
      </c>
      <c r="G136" s="123"/>
      <c r="H136" s="9">
        <f t="shared" si="15"/>
        <v>0</v>
      </c>
      <c r="I136" s="175"/>
      <c r="J136" s="176"/>
      <c r="K136" s="72"/>
      <c r="L136" s="17"/>
      <c r="M136" s="119"/>
      <c r="N136" s="3"/>
      <c r="O136" s="3"/>
      <c r="P136" s="3"/>
      <c r="Q136" s="115"/>
      <c r="S136" s="7"/>
    </row>
    <row r="137" spans="1:19" ht="30" x14ac:dyDescent="0.25">
      <c r="A137" s="102">
        <v>132</v>
      </c>
      <c r="B137" s="7" t="s">
        <v>411</v>
      </c>
      <c r="C137" s="8" t="s">
        <v>434</v>
      </c>
      <c r="D137" s="81">
        <v>21000</v>
      </c>
      <c r="E137" s="19"/>
      <c r="F137" s="81">
        <v>1</v>
      </c>
      <c r="G137" s="123"/>
      <c r="H137" s="9">
        <f t="shared" si="15"/>
        <v>0</v>
      </c>
      <c r="I137" s="175"/>
      <c r="J137" s="177"/>
      <c r="K137" s="72"/>
      <c r="L137" s="17"/>
      <c r="M137" s="119"/>
      <c r="N137" s="3"/>
      <c r="O137" s="3"/>
      <c r="P137" s="3"/>
      <c r="Q137" s="115"/>
      <c r="S137" s="7"/>
    </row>
    <row r="138" spans="1:19" ht="30" x14ac:dyDescent="0.25">
      <c r="A138" s="102">
        <v>133</v>
      </c>
      <c r="B138" s="7" t="s">
        <v>411</v>
      </c>
      <c r="C138" s="8" t="s">
        <v>435</v>
      </c>
      <c r="D138" s="81">
        <v>21000</v>
      </c>
      <c r="E138" s="19"/>
      <c r="F138" s="81">
        <v>1</v>
      </c>
      <c r="G138" s="123"/>
      <c r="H138" s="9">
        <f t="shared" si="15"/>
        <v>0</v>
      </c>
      <c r="I138" s="175"/>
      <c r="J138" s="177"/>
      <c r="K138" s="72"/>
      <c r="L138" s="17"/>
      <c r="M138" s="119"/>
      <c r="N138" s="3"/>
      <c r="O138" s="3"/>
      <c r="P138" s="3"/>
      <c r="Q138" s="115"/>
      <c r="S138" s="7"/>
    </row>
    <row r="139" spans="1:19" ht="30" x14ac:dyDescent="0.25">
      <c r="A139" s="102">
        <v>134</v>
      </c>
      <c r="B139" s="7" t="s">
        <v>411</v>
      </c>
      <c r="C139" s="8" t="s">
        <v>237</v>
      </c>
      <c r="D139" s="7">
        <v>7000</v>
      </c>
      <c r="E139" s="19"/>
      <c r="F139" s="81">
        <v>1</v>
      </c>
      <c r="G139" s="111"/>
      <c r="H139" s="9">
        <f t="shared" si="15"/>
        <v>0</v>
      </c>
      <c r="I139" s="175"/>
      <c r="J139" s="177"/>
      <c r="K139" s="72"/>
      <c r="L139" s="17"/>
      <c r="M139" s="119"/>
      <c r="N139" s="3"/>
      <c r="O139" s="3"/>
      <c r="P139" s="3"/>
      <c r="Q139" s="115"/>
      <c r="S139" s="7"/>
    </row>
    <row r="140" spans="1:19" ht="30" x14ac:dyDescent="0.25">
      <c r="A140" s="102">
        <v>135</v>
      </c>
      <c r="B140" s="7" t="s">
        <v>411</v>
      </c>
      <c r="C140" s="8" t="s">
        <v>238</v>
      </c>
      <c r="D140" s="7">
        <v>5900</v>
      </c>
      <c r="E140" s="19"/>
      <c r="F140" s="81">
        <v>1</v>
      </c>
      <c r="G140" s="111"/>
      <c r="H140" s="9">
        <f t="shared" si="15"/>
        <v>0</v>
      </c>
      <c r="I140" s="175"/>
      <c r="J140" s="177"/>
      <c r="K140" s="72"/>
      <c r="L140" s="17"/>
      <c r="M140" s="119"/>
      <c r="N140" s="3"/>
      <c r="O140" s="3"/>
      <c r="P140" s="3"/>
      <c r="Q140" s="115"/>
      <c r="S140" s="7"/>
    </row>
    <row r="141" spans="1:19" ht="30" x14ac:dyDescent="0.25">
      <c r="A141" s="102">
        <v>136</v>
      </c>
      <c r="B141" s="7" t="s">
        <v>411</v>
      </c>
      <c r="C141" s="8" t="s">
        <v>239</v>
      </c>
      <c r="D141" s="7">
        <v>5900</v>
      </c>
      <c r="E141" s="19"/>
      <c r="F141" s="81">
        <v>1</v>
      </c>
      <c r="G141" s="111"/>
      <c r="H141" s="9">
        <f t="shared" si="15"/>
        <v>0</v>
      </c>
      <c r="I141" s="175"/>
      <c r="J141" s="177"/>
      <c r="K141" s="72"/>
      <c r="L141" s="17"/>
      <c r="M141" s="119"/>
      <c r="N141" s="3"/>
      <c r="O141" s="3"/>
      <c r="P141" s="3"/>
      <c r="Q141" s="115"/>
      <c r="S141" s="7"/>
    </row>
    <row r="142" spans="1:19" ht="30" x14ac:dyDescent="0.25">
      <c r="A142" s="102">
        <v>137</v>
      </c>
      <c r="B142" s="7" t="s">
        <v>411</v>
      </c>
      <c r="C142" s="8" t="s">
        <v>240</v>
      </c>
      <c r="D142" s="7">
        <v>5900</v>
      </c>
      <c r="E142" s="19"/>
      <c r="F142" s="81">
        <v>1</v>
      </c>
      <c r="G142" s="111"/>
      <c r="H142" s="9">
        <f t="shared" si="15"/>
        <v>0</v>
      </c>
      <c r="I142" s="175"/>
      <c r="J142" s="177"/>
      <c r="K142" s="72"/>
      <c r="L142" s="17"/>
      <c r="M142" s="119"/>
      <c r="N142" s="3"/>
      <c r="O142" s="3"/>
      <c r="P142" s="3"/>
      <c r="Q142" s="115"/>
      <c r="S142" s="7"/>
    </row>
    <row r="143" spans="1:19" ht="30" x14ac:dyDescent="0.25">
      <c r="A143" s="102">
        <v>138</v>
      </c>
      <c r="B143" s="7" t="s">
        <v>412</v>
      </c>
      <c r="C143" s="8" t="s">
        <v>95</v>
      </c>
      <c r="D143" s="7">
        <v>10000</v>
      </c>
      <c r="E143" s="19"/>
      <c r="F143" s="81">
        <v>1</v>
      </c>
      <c r="G143" s="111"/>
      <c r="H143" s="9">
        <f t="shared" si="15"/>
        <v>0</v>
      </c>
      <c r="I143" s="175"/>
      <c r="J143" s="177"/>
      <c r="K143" s="72"/>
      <c r="L143" s="17"/>
      <c r="M143" s="119"/>
      <c r="N143" s="3"/>
      <c r="O143" s="3"/>
      <c r="P143" s="3"/>
      <c r="Q143" s="115"/>
      <c r="S143" s="7"/>
    </row>
    <row r="144" spans="1:19" ht="30" x14ac:dyDescent="0.25">
      <c r="A144" s="102">
        <v>139</v>
      </c>
      <c r="B144" s="7" t="s">
        <v>412</v>
      </c>
      <c r="C144" s="8" t="s">
        <v>96</v>
      </c>
      <c r="D144" s="7">
        <v>10000</v>
      </c>
      <c r="E144" s="19"/>
      <c r="F144" s="81">
        <v>1</v>
      </c>
      <c r="G144" s="111"/>
      <c r="H144" s="9">
        <f t="shared" si="15"/>
        <v>0</v>
      </c>
      <c r="I144" s="175"/>
      <c r="J144" s="177"/>
      <c r="K144" s="72"/>
      <c r="L144" s="17"/>
      <c r="M144" s="119"/>
      <c r="N144" s="3"/>
      <c r="O144" s="3"/>
      <c r="P144" s="3"/>
      <c r="Q144" s="115"/>
      <c r="S144" s="7"/>
    </row>
    <row r="145" spans="1:19" ht="30" x14ac:dyDescent="0.25">
      <c r="A145" s="102">
        <v>140</v>
      </c>
      <c r="B145" s="7" t="s">
        <v>412</v>
      </c>
      <c r="C145" s="8" t="s">
        <v>457</v>
      </c>
      <c r="D145" s="7">
        <v>10000</v>
      </c>
      <c r="E145" s="19"/>
      <c r="F145" s="81">
        <v>1</v>
      </c>
      <c r="G145" s="111"/>
      <c r="H145" s="9">
        <f t="shared" si="15"/>
        <v>0</v>
      </c>
      <c r="I145" s="175"/>
      <c r="J145" s="177"/>
      <c r="K145" s="72">
        <f>L145/10*12</f>
        <v>0</v>
      </c>
      <c r="L145" s="120"/>
      <c r="M145" s="50"/>
      <c r="N145" s="50"/>
      <c r="O145" s="66" t="s">
        <v>354</v>
      </c>
      <c r="P145" s="3">
        <v>1</v>
      </c>
      <c r="Q145" s="115">
        <f>P145*G121</f>
        <v>0</v>
      </c>
      <c r="S145" s="7">
        <v>1</v>
      </c>
    </row>
    <row r="146" spans="1:19" ht="30" x14ac:dyDescent="0.25">
      <c r="A146" s="102">
        <v>141</v>
      </c>
      <c r="B146" s="7" t="s">
        <v>412</v>
      </c>
      <c r="C146" s="8" t="s">
        <v>413</v>
      </c>
      <c r="D146" s="7">
        <v>10000</v>
      </c>
      <c r="E146" s="19"/>
      <c r="F146" s="81">
        <v>1</v>
      </c>
      <c r="G146" s="111"/>
      <c r="H146" s="9">
        <f t="shared" si="15"/>
        <v>0</v>
      </c>
      <c r="I146" s="175"/>
      <c r="J146" s="177"/>
      <c r="K146" s="72">
        <f>L146/10*12</f>
        <v>0</v>
      </c>
      <c r="L146" s="120"/>
      <c r="M146" s="50"/>
      <c r="N146" s="50"/>
      <c r="O146" s="66" t="s">
        <v>354</v>
      </c>
      <c r="P146" s="3">
        <v>1</v>
      </c>
      <c r="Q146" s="115">
        <f>P146*G122</f>
        <v>0</v>
      </c>
      <c r="S146" s="7">
        <v>1</v>
      </c>
    </row>
    <row r="147" spans="1:19" ht="30" x14ac:dyDescent="0.25">
      <c r="A147" s="102">
        <v>142</v>
      </c>
      <c r="B147" s="7" t="s">
        <v>412</v>
      </c>
      <c r="C147" s="20" t="s">
        <v>458</v>
      </c>
      <c r="D147" s="7">
        <v>3000</v>
      </c>
      <c r="E147" s="19"/>
      <c r="F147" s="81">
        <v>1</v>
      </c>
      <c r="G147" s="111"/>
      <c r="H147" s="9">
        <f t="shared" si="15"/>
        <v>0</v>
      </c>
      <c r="I147" s="175"/>
      <c r="J147" s="177"/>
      <c r="K147" s="72">
        <f>L147/10*12</f>
        <v>0</v>
      </c>
      <c r="L147" s="120"/>
      <c r="M147" s="50"/>
      <c r="N147" s="50"/>
      <c r="O147" s="66" t="s">
        <v>354</v>
      </c>
      <c r="P147" s="3">
        <v>1</v>
      </c>
      <c r="Q147" s="115">
        <f>P147*G123</f>
        <v>0</v>
      </c>
      <c r="S147" s="7">
        <v>1</v>
      </c>
    </row>
    <row r="148" spans="1:19" ht="30" x14ac:dyDescent="0.25">
      <c r="A148" s="102">
        <v>143</v>
      </c>
      <c r="B148" s="7" t="s">
        <v>412</v>
      </c>
      <c r="C148" s="8" t="s">
        <v>271</v>
      </c>
      <c r="D148" s="7">
        <v>5000</v>
      </c>
      <c r="E148" s="19"/>
      <c r="F148" s="81">
        <v>1</v>
      </c>
      <c r="G148" s="113"/>
      <c r="H148" s="9">
        <f t="shared" si="15"/>
        <v>0</v>
      </c>
      <c r="I148" s="175"/>
      <c r="J148" s="177"/>
      <c r="K148" s="72">
        <f>L148/10*12</f>
        <v>0</v>
      </c>
      <c r="L148" s="120"/>
      <c r="M148" s="50"/>
      <c r="N148" s="50"/>
      <c r="O148" s="66" t="s">
        <v>354</v>
      </c>
      <c r="P148" s="3">
        <v>1</v>
      </c>
      <c r="Q148" s="115">
        <f>P148*G124</f>
        <v>0</v>
      </c>
      <c r="S148" s="7">
        <v>1</v>
      </c>
    </row>
    <row r="149" spans="1:19" ht="30" x14ac:dyDescent="0.25">
      <c r="A149" s="102">
        <v>144</v>
      </c>
      <c r="B149" s="7" t="s">
        <v>412</v>
      </c>
      <c r="C149" s="8" t="s">
        <v>282</v>
      </c>
      <c r="D149" s="124">
        <v>7300</v>
      </c>
      <c r="E149" s="19"/>
      <c r="F149" s="81">
        <v>1</v>
      </c>
      <c r="G149" s="125"/>
      <c r="H149" s="9">
        <f t="shared" si="15"/>
        <v>0</v>
      </c>
      <c r="I149" s="175"/>
      <c r="J149" s="177"/>
      <c r="K149" s="72"/>
      <c r="L149" s="17"/>
      <c r="M149" s="119"/>
      <c r="N149" s="3"/>
      <c r="O149" s="3"/>
      <c r="P149" s="3"/>
      <c r="Q149" s="115"/>
      <c r="S149" s="7"/>
    </row>
    <row r="150" spans="1:19" ht="30" x14ac:dyDescent="0.25">
      <c r="A150" s="102">
        <v>145</v>
      </c>
      <c r="B150" s="7" t="s">
        <v>412</v>
      </c>
      <c r="C150" s="8" t="s">
        <v>283</v>
      </c>
      <c r="D150" s="124">
        <v>7300</v>
      </c>
      <c r="E150" s="19"/>
      <c r="F150" s="81">
        <v>1</v>
      </c>
      <c r="G150" s="125"/>
      <c r="H150" s="9">
        <f t="shared" si="15"/>
        <v>0</v>
      </c>
      <c r="I150" s="175"/>
      <c r="J150" s="177"/>
      <c r="K150" s="72"/>
      <c r="L150" s="17"/>
      <c r="M150" s="119"/>
      <c r="N150" s="3"/>
      <c r="O150" s="3"/>
      <c r="P150" s="3"/>
      <c r="Q150" s="115"/>
      <c r="S150" s="7"/>
    </row>
    <row r="151" spans="1:19" ht="30" x14ac:dyDescent="0.25">
      <c r="A151" s="102">
        <v>146</v>
      </c>
      <c r="B151" s="7" t="s">
        <v>417</v>
      </c>
      <c r="C151" s="8" t="s">
        <v>168</v>
      </c>
      <c r="D151" s="7" t="s">
        <v>444</v>
      </c>
      <c r="E151" s="19"/>
      <c r="F151" s="81">
        <v>1</v>
      </c>
      <c r="G151" s="111"/>
      <c r="H151" s="9">
        <f t="shared" si="15"/>
        <v>0</v>
      </c>
      <c r="I151" s="175"/>
      <c r="J151" s="177"/>
      <c r="K151" s="72"/>
      <c r="L151" s="17"/>
      <c r="M151" s="119"/>
      <c r="N151" s="3"/>
      <c r="O151" s="3"/>
      <c r="P151" s="3"/>
      <c r="Q151" s="115"/>
      <c r="S151" s="7"/>
    </row>
    <row r="152" spans="1:19" ht="30" x14ac:dyDescent="0.25">
      <c r="A152" s="102">
        <v>147</v>
      </c>
      <c r="B152" s="7" t="s">
        <v>418</v>
      </c>
      <c r="C152" s="8" t="s">
        <v>498</v>
      </c>
      <c r="D152" s="81">
        <v>20000</v>
      </c>
      <c r="E152" s="19"/>
      <c r="F152" s="81">
        <v>1</v>
      </c>
      <c r="G152" s="111"/>
      <c r="H152" s="9">
        <f t="shared" si="15"/>
        <v>0</v>
      </c>
      <c r="I152" s="175"/>
      <c r="J152" s="177"/>
      <c r="K152" s="72"/>
      <c r="L152" s="17"/>
      <c r="M152" s="119"/>
      <c r="N152" s="3"/>
      <c r="O152" s="3"/>
      <c r="P152" s="3"/>
      <c r="Q152" s="115"/>
      <c r="S152" s="7"/>
    </row>
    <row r="153" spans="1:19" ht="30" x14ac:dyDescent="0.25">
      <c r="A153" s="102">
        <v>148</v>
      </c>
      <c r="B153" s="7" t="s">
        <v>418</v>
      </c>
      <c r="C153" s="8" t="s">
        <v>499</v>
      </c>
      <c r="D153" s="81">
        <v>13000</v>
      </c>
      <c r="E153" s="19"/>
      <c r="F153" s="81">
        <v>1</v>
      </c>
      <c r="G153" s="111"/>
      <c r="H153" s="9">
        <f t="shared" ref="H153:H158" si="16">G153*F153</f>
        <v>0</v>
      </c>
      <c r="I153" s="175"/>
      <c r="J153" s="177"/>
      <c r="K153" s="72"/>
      <c r="L153" s="17"/>
      <c r="M153" s="119"/>
      <c r="N153" s="3"/>
      <c r="O153" s="3"/>
      <c r="P153" s="3"/>
      <c r="Q153" s="115"/>
      <c r="S153" s="7"/>
    </row>
    <row r="154" spans="1:19" ht="30" x14ac:dyDescent="0.25">
      <c r="A154" s="102">
        <v>149</v>
      </c>
      <c r="B154" s="7" t="s">
        <v>418</v>
      </c>
      <c r="C154" s="8" t="s">
        <v>500</v>
      </c>
      <c r="D154" s="81">
        <v>13000</v>
      </c>
      <c r="E154" s="19"/>
      <c r="F154" s="81">
        <v>1</v>
      </c>
      <c r="G154" s="111"/>
      <c r="H154" s="9">
        <f t="shared" si="16"/>
        <v>0</v>
      </c>
      <c r="I154" s="175"/>
      <c r="J154" s="177"/>
      <c r="K154" s="72"/>
      <c r="L154" s="17"/>
      <c r="M154" s="119"/>
      <c r="N154" s="3"/>
      <c r="O154" s="3"/>
      <c r="P154" s="3"/>
      <c r="Q154" s="115"/>
      <c r="S154" s="7"/>
    </row>
    <row r="155" spans="1:19" ht="30" x14ac:dyDescent="0.25">
      <c r="A155" s="102">
        <v>150</v>
      </c>
      <c r="B155" s="7" t="s">
        <v>418</v>
      </c>
      <c r="C155" s="8" t="s">
        <v>501</v>
      </c>
      <c r="D155" s="81">
        <v>13000</v>
      </c>
      <c r="E155" s="19"/>
      <c r="F155" s="81">
        <v>1</v>
      </c>
      <c r="G155" s="111"/>
      <c r="H155" s="9">
        <f t="shared" si="16"/>
        <v>0</v>
      </c>
      <c r="I155" s="175"/>
      <c r="J155" s="177"/>
      <c r="K155" s="72"/>
      <c r="L155" s="17"/>
      <c r="M155" s="119"/>
      <c r="N155" s="3"/>
      <c r="O155" s="3"/>
      <c r="P155" s="3"/>
      <c r="Q155" s="115"/>
      <c r="S155" s="7"/>
    </row>
    <row r="156" spans="1:19" ht="30" x14ac:dyDescent="0.25">
      <c r="A156" s="102">
        <v>151</v>
      </c>
      <c r="B156" s="7" t="s">
        <v>430</v>
      </c>
      <c r="C156" s="8" t="s">
        <v>179</v>
      </c>
      <c r="D156" s="7">
        <v>70000</v>
      </c>
      <c r="E156" s="19"/>
      <c r="F156" s="81">
        <v>1</v>
      </c>
      <c r="G156" s="114"/>
      <c r="H156" s="9">
        <f t="shared" si="16"/>
        <v>0</v>
      </c>
      <c r="I156" s="175"/>
      <c r="J156" s="177"/>
      <c r="K156" s="72"/>
      <c r="L156" s="17"/>
      <c r="M156" s="119"/>
      <c r="N156" s="3"/>
      <c r="O156" s="3"/>
      <c r="P156" s="3"/>
      <c r="Q156" s="115"/>
      <c r="S156" s="7"/>
    </row>
    <row r="157" spans="1:19" ht="30" x14ac:dyDescent="0.25">
      <c r="A157" s="102">
        <v>152</v>
      </c>
      <c r="B157" s="7" t="s">
        <v>430</v>
      </c>
      <c r="C157" s="8" t="s">
        <v>182</v>
      </c>
      <c r="D157" s="7">
        <v>30000</v>
      </c>
      <c r="E157" s="19"/>
      <c r="F157" s="81">
        <v>1</v>
      </c>
      <c r="G157" s="114"/>
      <c r="H157" s="9">
        <f t="shared" si="16"/>
        <v>0</v>
      </c>
      <c r="I157" s="175"/>
      <c r="J157" s="177"/>
      <c r="K157" s="72"/>
      <c r="L157" s="17"/>
      <c r="M157" s="119"/>
      <c r="N157" s="3"/>
      <c r="O157" s="3"/>
      <c r="P157" s="3"/>
      <c r="Q157" s="115"/>
      <c r="S157" s="7"/>
    </row>
    <row r="158" spans="1:19" ht="45" x14ac:dyDescent="0.25">
      <c r="A158" s="102">
        <v>153</v>
      </c>
      <c r="B158" s="7" t="s">
        <v>436</v>
      </c>
      <c r="C158" s="8" t="s">
        <v>439</v>
      </c>
      <c r="D158" s="7">
        <v>20000</v>
      </c>
      <c r="E158" s="19"/>
      <c r="F158" s="81">
        <v>1</v>
      </c>
      <c r="G158" s="113"/>
      <c r="H158" s="9">
        <f t="shared" si="16"/>
        <v>0</v>
      </c>
      <c r="I158" s="175"/>
      <c r="J158" s="177"/>
      <c r="K158" s="72"/>
      <c r="L158" s="17"/>
      <c r="M158" s="119"/>
      <c r="N158" s="3"/>
      <c r="O158" s="3"/>
      <c r="P158" s="3"/>
      <c r="Q158" s="115"/>
      <c r="S158" s="7"/>
    </row>
    <row r="159" spans="1:19" ht="60" x14ac:dyDescent="0.25">
      <c r="A159" s="102">
        <v>154</v>
      </c>
      <c r="B159" s="7" t="s">
        <v>446</v>
      </c>
      <c r="C159" s="8" t="s">
        <v>478</v>
      </c>
      <c r="D159" s="7">
        <v>1000</v>
      </c>
      <c r="E159" s="19"/>
      <c r="F159" s="81">
        <v>1</v>
      </c>
      <c r="G159" s="113"/>
      <c r="H159" s="9">
        <f t="shared" ref="H159:H171" si="17">G159*F159</f>
        <v>0</v>
      </c>
      <c r="I159" s="175"/>
      <c r="J159" s="177"/>
      <c r="K159" s="72"/>
      <c r="L159" s="17"/>
      <c r="M159" s="119"/>
      <c r="N159" s="3"/>
      <c r="O159" s="3"/>
      <c r="P159" s="3"/>
      <c r="Q159" s="115"/>
      <c r="S159" s="7"/>
    </row>
    <row r="160" spans="1:19" ht="60" x14ac:dyDescent="0.25">
      <c r="A160" s="102">
        <v>155</v>
      </c>
      <c r="B160" s="7" t="s">
        <v>446</v>
      </c>
      <c r="C160" s="8" t="s">
        <v>479</v>
      </c>
      <c r="D160" s="7">
        <v>1000</v>
      </c>
      <c r="E160" s="19"/>
      <c r="F160" s="81">
        <v>1</v>
      </c>
      <c r="G160" s="111"/>
      <c r="H160" s="9">
        <f t="shared" si="17"/>
        <v>0</v>
      </c>
      <c r="I160" s="175"/>
      <c r="J160" s="177"/>
      <c r="K160" s="72"/>
      <c r="L160" s="17"/>
      <c r="M160" s="119"/>
      <c r="N160" s="3"/>
      <c r="O160" s="3"/>
      <c r="P160" s="3"/>
      <c r="Q160" s="115"/>
      <c r="S160" s="7"/>
    </row>
    <row r="161" spans="1:19" ht="60" x14ac:dyDescent="0.25">
      <c r="A161" s="102">
        <v>156</v>
      </c>
      <c r="B161" s="7" t="s">
        <v>446</v>
      </c>
      <c r="C161" s="8" t="s">
        <v>480</v>
      </c>
      <c r="D161" s="7">
        <v>1000</v>
      </c>
      <c r="E161" s="19"/>
      <c r="F161" s="81">
        <v>1</v>
      </c>
      <c r="G161" s="111"/>
      <c r="H161" s="9">
        <f t="shared" si="17"/>
        <v>0</v>
      </c>
      <c r="I161" s="175"/>
      <c r="J161" s="177"/>
      <c r="K161" s="72"/>
      <c r="L161" s="17"/>
      <c r="M161" s="119"/>
      <c r="N161" s="3"/>
      <c r="O161" s="3"/>
      <c r="P161" s="3"/>
      <c r="Q161" s="115"/>
      <c r="S161" s="7"/>
    </row>
    <row r="162" spans="1:19" ht="60" x14ac:dyDescent="0.25">
      <c r="A162" s="102">
        <v>157</v>
      </c>
      <c r="B162" s="7" t="s">
        <v>446</v>
      </c>
      <c r="C162" s="8" t="s">
        <v>481</v>
      </c>
      <c r="D162" s="124" t="s">
        <v>466</v>
      </c>
      <c r="E162" s="73"/>
      <c r="F162" s="81">
        <v>1</v>
      </c>
      <c r="G162" s="126"/>
      <c r="H162" s="9">
        <f t="shared" si="17"/>
        <v>0</v>
      </c>
      <c r="I162" s="175"/>
      <c r="J162" s="177"/>
      <c r="K162" s="72"/>
      <c r="L162" s="17"/>
      <c r="M162" s="119"/>
      <c r="N162" s="3"/>
      <c r="O162" s="3"/>
      <c r="P162" s="3"/>
      <c r="Q162" s="115"/>
      <c r="S162" s="7"/>
    </row>
    <row r="163" spans="1:19" ht="30" x14ac:dyDescent="0.25">
      <c r="A163" s="102">
        <v>158</v>
      </c>
      <c r="B163" s="7" t="s">
        <v>446</v>
      </c>
      <c r="C163" s="8" t="s">
        <v>447</v>
      </c>
      <c r="D163" s="7" t="s">
        <v>207</v>
      </c>
      <c r="E163" s="19"/>
      <c r="F163" s="81">
        <v>1</v>
      </c>
      <c r="G163" s="111"/>
      <c r="H163" s="9">
        <f t="shared" si="17"/>
        <v>0</v>
      </c>
      <c r="I163" s="175"/>
      <c r="J163" s="177"/>
      <c r="K163" s="72"/>
      <c r="L163" s="17"/>
      <c r="M163" s="119"/>
      <c r="N163" s="3"/>
      <c r="O163" s="3"/>
      <c r="P163" s="3"/>
      <c r="Q163" s="115"/>
      <c r="S163" s="7"/>
    </row>
    <row r="164" spans="1:19" ht="30" x14ac:dyDescent="0.25">
      <c r="A164" s="102">
        <v>159</v>
      </c>
      <c r="B164" s="7" t="s">
        <v>446</v>
      </c>
      <c r="C164" s="8" t="s">
        <v>448</v>
      </c>
      <c r="D164" s="7" t="s">
        <v>207</v>
      </c>
      <c r="E164" s="19"/>
      <c r="F164" s="81">
        <v>1</v>
      </c>
      <c r="G164" s="111"/>
      <c r="H164" s="9">
        <f t="shared" si="17"/>
        <v>0</v>
      </c>
      <c r="I164" s="175"/>
      <c r="J164" s="177"/>
      <c r="K164" s="72"/>
      <c r="L164" s="17"/>
      <c r="M164" s="119"/>
      <c r="N164" s="3"/>
      <c r="O164" s="3"/>
      <c r="P164" s="3"/>
      <c r="Q164" s="115"/>
      <c r="S164" s="7"/>
    </row>
    <row r="165" spans="1:19" ht="30" x14ac:dyDescent="0.25">
      <c r="A165" s="102">
        <v>160</v>
      </c>
      <c r="B165" s="7" t="s">
        <v>446</v>
      </c>
      <c r="C165" s="8" t="s">
        <v>338</v>
      </c>
      <c r="D165" s="7" t="s">
        <v>207</v>
      </c>
      <c r="E165" s="19"/>
      <c r="F165" s="81">
        <v>1</v>
      </c>
      <c r="G165" s="111"/>
      <c r="H165" s="9">
        <f t="shared" si="17"/>
        <v>0</v>
      </c>
      <c r="I165" s="175"/>
      <c r="J165" s="177"/>
      <c r="K165" s="72"/>
      <c r="L165" s="17"/>
      <c r="M165" s="119"/>
      <c r="N165" s="3"/>
      <c r="O165" s="3"/>
      <c r="P165" s="3"/>
      <c r="Q165" s="115"/>
      <c r="S165" s="7"/>
    </row>
    <row r="166" spans="1:19" ht="45" x14ac:dyDescent="0.25">
      <c r="A166" s="102">
        <v>161</v>
      </c>
      <c r="B166" s="7" t="s">
        <v>446</v>
      </c>
      <c r="C166" s="8" t="s">
        <v>482</v>
      </c>
      <c r="D166" s="7" t="s">
        <v>252</v>
      </c>
      <c r="E166" s="10"/>
      <c r="F166" s="81">
        <v>1</v>
      </c>
      <c r="G166" s="111"/>
      <c r="H166" s="9">
        <f t="shared" si="17"/>
        <v>0</v>
      </c>
      <c r="I166" s="175"/>
      <c r="J166" s="177"/>
      <c r="K166" s="72"/>
      <c r="L166" s="17"/>
      <c r="M166" s="119"/>
      <c r="N166" s="3"/>
      <c r="O166" s="3"/>
      <c r="P166" s="3"/>
      <c r="Q166" s="115"/>
      <c r="S166" s="7"/>
    </row>
    <row r="167" spans="1:19" ht="60" x14ac:dyDescent="0.25">
      <c r="A167" s="102">
        <v>162</v>
      </c>
      <c r="B167" s="7" t="s">
        <v>446</v>
      </c>
      <c r="C167" s="79" t="s">
        <v>483</v>
      </c>
      <c r="D167" s="7" t="s">
        <v>252</v>
      </c>
      <c r="E167" s="10"/>
      <c r="F167" s="81">
        <v>1</v>
      </c>
      <c r="G167" s="113"/>
      <c r="H167" s="9">
        <f t="shared" si="17"/>
        <v>0</v>
      </c>
      <c r="I167" s="175"/>
      <c r="J167" s="177"/>
      <c r="K167" s="72"/>
      <c r="L167" s="17"/>
      <c r="M167" s="119"/>
      <c r="N167" s="3"/>
      <c r="O167" s="3"/>
      <c r="P167" s="3"/>
      <c r="Q167" s="115"/>
      <c r="S167" s="7"/>
    </row>
    <row r="168" spans="1:19" ht="60" x14ac:dyDescent="0.25">
      <c r="A168" s="102">
        <v>163</v>
      </c>
      <c r="B168" s="7" t="s">
        <v>446</v>
      </c>
      <c r="C168" s="8" t="s">
        <v>507</v>
      </c>
      <c r="D168" s="7" t="s">
        <v>465</v>
      </c>
      <c r="E168" s="81"/>
      <c r="F168" s="81">
        <v>1</v>
      </c>
      <c r="G168" s="126"/>
      <c r="H168" s="9">
        <f t="shared" si="17"/>
        <v>0</v>
      </c>
      <c r="I168" s="175"/>
      <c r="J168" s="177"/>
      <c r="K168" s="72"/>
      <c r="L168" s="17"/>
      <c r="M168" s="119"/>
      <c r="N168" s="3"/>
      <c r="O168" s="3"/>
      <c r="P168" s="3"/>
      <c r="Q168" s="115"/>
      <c r="S168" s="7"/>
    </row>
    <row r="169" spans="1:19" ht="60" x14ac:dyDescent="0.25">
      <c r="A169" s="102">
        <v>164</v>
      </c>
      <c r="B169" s="7" t="s">
        <v>446</v>
      </c>
      <c r="C169" s="8" t="s">
        <v>508</v>
      </c>
      <c r="D169" s="7" t="s">
        <v>465</v>
      </c>
      <c r="E169" s="81"/>
      <c r="F169" s="81">
        <v>1</v>
      </c>
      <c r="G169" s="126"/>
      <c r="H169" s="9">
        <f t="shared" si="17"/>
        <v>0</v>
      </c>
      <c r="I169" s="175"/>
      <c r="J169" s="177"/>
      <c r="K169" s="72"/>
      <c r="L169" s="17"/>
      <c r="M169" s="119"/>
      <c r="N169" s="3"/>
      <c r="O169" s="3"/>
      <c r="P169" s="3"/>
      <c r="Q169" s="115"/>
      <c r="S169" s="7"/>
    </row>
    <row r="170" spans="1:19" ht="30" x14ac:dyDescent="0.25">
      <c r="A170" s="7">
        <v>165</v>
      </c>
      <c r="B170" s="7" t="s">
        <v>446</v>
      </c>
      <c r="C170" s="8" t="s">
        <v>452</v>
      </c>
      <c r="D170" s="124" t="s">
        <v>465</v>
      </c>
      <c r="E170" s="81"/>
      <c r="F170" s="81">
        <v>1</v>
      </c>
      <c r="G170" s="126"/>
      <c r="H170" s="9">
        <f t="shared" si="17"/>
        <v>0</v>
      </c>
      <c r="I170" s="175"/>
      <c r="J170" s="177"/>
      <c r="K170" s="72"/>
      <c r="L170" s="17"/>
      <c r="M170" s="119"/>
      <c r="N170" s="3"/>
      <c r="O170" s="3"/>
      <c r="P170" s="3"/>
      <c r="Q170" s="115"/>
      <c r="S170" s="7"/>
    </row>
    <row r="171" spans="1:19" ht="30.75" thickBot="1" x14ac:dyDescent="0.3">
      <c r="A171" s="132">
        <v>166</v>
      </c>
      <c r="B171" s="7" t="s">
        <v>446</v>
      </c>
      <c r="C171" s="8" t="s">
        <v>453</v>
      </c>
      <c r="D171" s="124" t="s">
        <v>493</v>
      </c>
      <c r="E171" s="81"/>
      <c r="F171" s="81">
        <v>1</v>
      </c>
      <c r="G171" s="133"/>
      <c r="H171" s="9">
        <f t="shared" si="17"/>
        <v>0</v>
      </c>
      <c r="I171" s="186"/>
      <c r="J171" s="187"/>
      <c r="K171" s="72"/>
      <c r="L171" s="17"/>
      <c r="M171" s="119"/>
      <c r="N171" s="3"/>
      <c r="O171" s="3"/>
      <c r="P171" s="3"/>
      <c r="Q171" s="115"/>
      <c r="S171" s="7"/>
    </row>
    <row r="172" spans="1:19" ht="15.75" thickBot="1" x14ac:dyDescent="0.3">
      <c r="A172" s="180" t="s">
        <v>477</v>
      </c>
      <c r="B172" s="181"/>
      <c r="C172" s="181"/>
      <c r="D172" s="181"/>
      <c r="E172" s="181"/>
      <c r="F172" s="181"/>
      <c r="G172" s="181"/>
      <c r="H172" s="87">
        <f>SUM(H6:H171)</f>
        <v>0</v>
      </c>
      <c r="I172" s="184"/>
      <c r="J172" s="185"/>
      <c r="K172" s="72"/>
      <c r="L172" s="17"/>
      <c r="M172" s="119"/>
      <c r="N172" s="3"/>
      <c r="O172" s="3"/>
      <c r="P172" s="3"/>
      <c r="Q172" s="115"/>
      <c r="S172" s="7"/>
    </row>
    <row r="173" spans="1:19" ht="15.75" thickBot="1" x14ac:dyDescent="0.3">
      <c r="A173" s="180" t="s">
        <v>476</v>
      </c>
      <c r="B173" s="181"/>
      <c r="C173" s="181"/>
      <c r="D173" s="181"/>
      <c r="E173" s="181"/>
      <c r="F173" s="181"/>
      <c r="G173" s="181"/>
      <c r="H173" s="87">
        <f>H172/1.23</f>
        <v>0</v>
      </c>
      <c r="I173" s="128"/>
      <c r="J173" s="129"/>
      <c r="K173" s="72"/>
      <c r="L173" s="17"/>
      <c r="M173" s="119"/>
      <c r="N173" s="3"/>
      <c r="O173" s="3"/>
      <c r="P173" s="3"/>
      <c r="Q173" s="115"/>
      <c r="S173" s="7"/>
    </row>
    <row r="174" spans="1:19" ht="15.75" thickBot="1" x14ac:dyDescent="0.3">
      <c r="A174" s="182" t="s">
        <v>475</v>
      </c>
      <c r="B174" s="183"/>
      <c r="C174" s="183"/>
      <c r="D174" s="183"/>
      <c r="E174" s="183"/>
      <c r="F174" s="183"/>
      <c r="G174" s="183"/>
      <c r="H174" s="87">
        <f>H173/4.45</f>
        <v>0</v>
      </c>
      <c r="I174" s="130"/>
      <c r="J174" s="131"/>
      <c r="K174" s="72"/>
      <c r="L174" s="17"/>
      <c r="M174" s="119"/>
      <c r="N174" s="3"/>
      <c r="O174" s="3"/>
      <c r="P174" s="3"/>
      <c r="Q174" s="115"/>
      <c r="S174" s="7"/>
    </row>
    <row r="175" spans="1:19" x14ac:dyDescent="0.25">
      <c r="A175" s="86"/>
      <c r="K175" s="86"/>
    </row>
    <row r="176" spans="1:19" x14ac:dyDescent="0.25">
      <c r="A176" s="86"/>
      <c r="K176" s="86"/>
    </row>
    <row r="177" spans="1:11" x14ac:dyDescent="0.25">
      <c r="A177" s="86"/>
      <c r="K177" s="86"/>
    </row>
    <row r="178" spans="1:11" x14ac:dyDescent="0.25">
      <c r="A178" s="86"/>
      <c r="K178" s="86"/>
    </row>
    <row r="179" spans="1:11" x14ac:dyDescent="0.25">
      <c r="A179" s="86"/>
      <c r="K179" s="86"/>
    </row>
    <row r="180" spans="1:11" x14ac:dyDescent="0.25">
      <c r="A180" s="86"/>
      <c r="K180" s="86"/>
    </row>
    <row r="181" spans="1:11" x14ac:dyDescent="0.25">
      <c r="A181" s="86"/>
      <c r="K181" s="86"/>
    </row>
    <row r="182" spans="1:11" x14ac:dyDescent="0.25">
      <c r="A182" s="86"/>
      <c r="K182" s="86"/>
    </row>
    <row r="183" spans="1:11" x14ac:dyDescent="0.25">
      <c r="A183" s="86"/>
      <c r="K183" s="86"/>
    </row>
    <row r="184" spans="1:11" x14ac:dyDescent="0.25">
      <c r="A184" s="86"/>
      <c r="K184" s="86"/>
    </row>
  </sheetData>
  <autoFilter ref="A5:J174" xr:uid="{B093E5A4-5014-4800-984D-E35C7B82F3A2}">
    <filterColumn colId="8" showButton="0"/>
  </autoFilter>
  <mergeCells count="176">
    <mergeCell ref="A173:G173"/>
    <mergeCell ref="A174:G174"/>
    <mergeCell ref="I47:J47"/>
    <mergeCell ref="I48:J48"/>
    <mergeCell ref="I49:J49"/>
    <mergeCell ref="A172:G172"/>
    <mergeCell ref="I172:J172"/>
    <mergeCell ref="I164:J164"/>
    <mergeCell ref="I157:J157"/>
    <mergeCell ref="I158:J158"/>
    <mergeCell ref="I143:J143"/>
    <mergeCell ref="I144:J144"/>
    <mergeCell ref="I126:J126"/>
    <mergeCell ref="I127:J127"/>
    <mergeCell ref="I128:J128"/>
    <mergeCell ref="I171:J171"/>
    <mergeCell ref="I50:J50"/>
    <mergeCell ref="I51:J51"/>
    <mergeCell ref="I165:J165"/>
    <mergeCell ref="I166:J166"/>
    <mergeCell ref="I167:J167"/>
    <mergeCell ref="I168:J168"/>
    <mergeCell ref="I169:J169"/>
    <mergeCell ref="I170:J170"/>
    <mergeCell ref="I159:J159"/>
    <mergeCell ref="I160:J160"/>
    <mergeCell ref="I161:J161"/>
    <mergeCell ref="I162:J162"/>
    <mergeCell ref="I163:J163"/>
    <mergeCell ref="I156:J156"/>
    <mergeCell ref="I131:J131"/>
    <mergeCell ref="I132:J132"/>
    <mergeCell ref="I134:J134"/>
    <mergeCell ref="I133:J133"/>
    <mergeCell ref="I140:J140"/>
    <mergeCell ref="I141:J141"/>
    <mergeCell ref="I142:J142"/>
    <mergeCell ref="I153:J153"/>
    <mergeCell ref="I154:J154"/>
    <mergeCell ref="I155:J155"/>
    <mergeCell ref="I139:J139"/>
    <mergeCell ref="I129:J129"/>
    <mergeCell ref="I130:J130"/>
    <mergeCell ref="I43:J43"/>
    <mergeCell ref="I150:J150"/>
    <mergeCell ref="I151:J151"/>
    <mergeCell ref="I152:J152"/>
    <mergeCell ref="I145:J145"/>
    <mergeCell ref="I146:J146"/>
    <mergeCell ref="I147:J147"/>
    <mergeCell ref="I148:J148"/>
    <mergeCell ref="I149:J149"/>
    <mergeCell ref="I137:J137"/>
    <mergeCell ref="I138:J138"/>
    <mergeCell ref="I136:J136"/>
    <mergeCell ref="I92:J92"/>
    <mergeCell ref="I93:J93"/>
    <mergeCell ref="I79:J79"/>
    <mergeCell ref="I80:J80"/>
    <mergeCell ref="I81:J81"/>
    <mergeCell ref="I113:J113"/>
    <mergeCell ref="I114:J114"/>
    <mergeCell ref="I115:J115"/>
    <mergeCell ref="I116:J116"/>
    <mergeCell ref="I117:J117"/>
    <mergeCell ref="I118:J118"/>
    <mergeCell ref="I119:J119"/>
    <mergeCell ref="I82:J82"/>
    <mergeCell ref="I76:J76"/>
    <mergeCell ref="I135:J135"/>
    <mergeCell ref="I36:J36"/>
    <mergeCell ref="I37:J37"/>
    <mergeCell ref="I38:J38"/>
    <mergeCell ref="I39:J39"/>
    <mergeCell ref="I123:J123"/>
    <mergeCell ref="I124:J124"/>
    <mergeCell ref="I125:J125"/>
    <mergeCell ref="I121:J121"/>
    <mergeCell ref="I122:J122"/>
    <mergeCell ref="I120:J120"/>
    <mergeCell ref="I89:J89"/>
    <mergeCell ref="I90:J90"/>
    <mergeCell ref="I91:J91"/>
    <mergeCell ref="I41:J41"/>
    <mergeCell ref="I42:J42"/>
    <mergeCell ref="I110:J110"/>
    <mergeCell ref="I100:J100"/>
    <mergeCell ref="I101:J101"/>
    <mergeCell ref="I111:J111"/>
    <mergeCell ref="I112:J112"/>
    <mergeCell ref="I84:J84"/>
    <mergeCell ref="I85:J85"/>
    <mergeCell ref="I86:J86"/>
    <mergeCell ref="I87:J87"/>
    <mergeCell ref="I88:J88"/>
    <mergeCell ref="I77:J77"/>
    <mergeCell ref="I78:J78"/>
    <mergeCell ref="I22:J22"/>
    <mergeCell ref="I23:J23"/>
    <mergeCell ref="I102:J102"/>
    <mergeCell ref="I103:J103"/>
    <mergeCell ref="I104:J104"/>
    <mergeCell ref="I94:J94"/>
    <mergeCell ref="I95:J95"/>
    <mergeCell ref="I96:J96"/>
    <mergeCell ref="I97:J97"/>
    <mergeCell ref="I98:J98"/>
    <mergeCell ref="I99:J99"/>
    <mergeCell ref="I105:J105"/>
    <mergeCell ref="I106:J106"/>
    <mergeCell ref="I107:J107"/>
    <mergeCell ref="I108:J108"/>
    <mergeCell ref="I109:J109"/>
    <mergeCell ref="I70:J70"/>
    <mergeCell ref="I71:J71"/>
    <mergeCell ref="I72:J72"/>
    <mergeCell ref="I14:J14"/>
    <mergeCell ref="I83:J83"/>
    <mergeCell ref="I73:J73"/>
    <mergeCell ref="I74:J74"/>
    <mergeCell ref="I75:J75"/>
    <mergeCell ref="I15:J15"/>
    <mergeCell ref="I68:J68"/>
    <mergeCell ref="I69:J69"/>
    <mergeCell ref="I16:J16"/>
    <mergeCell ref="I17:J17"/>
    <mergeCell ref="I24:J24"/>
    <mergeCell ref="I25:J25"/>
    <mergeCell ref="I26:J26"/>
    <mergeCell ref="I27:J27"/>
    <mergeCell ref="I18:J18"/>
    <mergeCell ref="I19:J19"/>
    <mergeCell ref="I20:J20"/>
    <mergeCell ref="I21:J21"/>
    <mergeCell ref="I28:J28"/>
    <mergeCell ref="I29:J29"/>
    <mergeCell ref="I33:J33"/>
    <mergeCell ref="I66:J66"/>
    <mergeCell ref="I67:J67"/>
    <mergeCell ref="I8:J8"/>
    <mergeCell ref="I60:J60"/>
    <mergeCell ref="I61:J61"/>
    <mergeCell ref="I62:J62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I12:J12"/>
    <mergeCell ref="I13:J13"/>
    <mergeCell ref="I9:J9"/>
    <mergeCell ref="I10:J10"/>
    <mergeCell ref="I11:J11"/>
    <mergeCell ref="I34:J34"/>
    <mergeCell ref="I35:J35"/>
    <mergeCell ref="I40:J40"/>
    <mergeCell ref="I44:J44"/>
    <mergeCell ref="A3:J3"/>
    <mergeCell ref="F1:J1"/>
    <mergeCell ref="F2:J2"/>
    <mergeCell ref="A4:J4"/>
    <mergeCell ref="I5:J5"/>
    <mergeCell ref="I6:J6"/>
    <mergeCell ref="M6:N6"/>
    <mergeCell ref="I52:J52"/>
    <mergeCell ref="I53:J53"/>
    <mergeCell ref="I7:J7"/>
    <mergeCell ref="I45:J45"/>
    <mergeCell ref="I46:J46"/>
    <mergeCell ref="I30:J30"/>
    <mergeCell ref="I31:J31"/>
    <mergeCell ref="I32:J32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8CAE-3FCE-4596-98E6-92570221F5D6}">
  <sheetPr>
    <pageSetUpPr fitToPage="1"/>
  </sheetPr>
  <dimension ref="A1:S208"/>
  <sheetViews>
    <sheetView view="pageBreakPreview" topLeftCell="A182" zoomScale="85" zoomScaleNormal="85" zoomScaleSheetLayoutView="85" workbookViewId="0">
      <selection activeCell="A183" sqref="A183:J198"/>
    </sheetView>
  </sheetViews>
  <sheetFormatPr defaultRowHeight="15" x14ac:dyDescent="0.25"/>
  <cols>
    <col min="1" max="1" width="5.28515625" customWidth="1"/>
    <col min="2" max="2" width="9.42578125" customWidth="1"/>
    <col min="3" max="3" width="29.7109375" customWidth="1"/>
    <col min="4" max="4" width="14.42578125" customWidth="1"/>
    <col min="5" max="5" width="15.85546875" style="6" customWidth="1"/>
    <col min="6" max="6" width="10" style="6" customWidth="1"/>
    <col min="7" max="8" width="12.28515625" customWidth="1"/>
    <col min="9" max="9" width="16.28515625" customWidth="1"/>
    <col min="10" max="10" width="17.140625" customWidth="1"/>
    <col min="11" max="11" width="17.140625" hidden="1" customWidth="1"/>
    <col min="12" max="12" width="28.5703125" style="6" hidden="1" customWidth="1"/>
    <col min="13" max="13" width="14.85546875" hidden="1" customWidth="1"/>
    <col min="14" max="14" width="9.140625" hidden="1" customWidth="1"/>
    <col min="15" max="15" width="36.140625" hidden="1" customWidth="1"/>
    <col min="16" max="16" width="9.140625" hidden="1" customWidth="1"/>
    <col min="17" max="17" width="17" style="91" hidden="1" customWidth="1"/>
    <col min="18" max="19" width="9.140625" hidden="1" customWidth="1"/>
  </cols>
  <sheetData>
    <row r="1" spans="1:19" ht="30.75" customHeight="1" thickBot="1" x14ac:dyDescent="0.3">
      <c r="A1" s="190" t="s">
        <v>191</v>
      </c>
      <c r="B1" s="191"/>
      <c r="C1" s="191"/>
      <c r="D1" s="191"/>
      <c r="E1" s="191"/>
      <c r="F1" s="191"/>
      <c r="G1" s="191"/>
      <c r="H1" s="191"/>
      <c r="I1" s="191"/>
      <c r="J1" s="191"/>
      <c r="K1" s="6"/>
    </row>
    <row r="2" spans="1:19" ht="79.5" customHeight="1" thickBot="1" x14ac:dyDescent="0.3">
      <c r="A2" s="109" t="s">
        <v>0</v>
      </c>
      <c r="B2" s="110"/>
      <c r="C2" s="110" t="s">
        <v>1</v>
      </c>
      <c r="D2" s="110" t="s">
        <v>2</v>
      </c>
      <c r="E2" s="110" t="s">
        <v>3</v>
      </c>
      <c r="F2" s="110" t="s">
        <v>4</v>
      </c>
      <c r="G2" s="110" t="s">
        <v>5</v>
      </c>
      <c r="H2" s="110" t="s">
        <v>6</v>
      </c>
      <c r="I2" s="188" t="s">
        <v>496</v>
      </c>
      <c r="J2" s="189"/>
      <c r="K2" s="39"/>
    </row>
    <row r="3" spans="1:19" ht="30" customHeight="1" x14ac:dyDescent="0.25">
      <c r="A3" s="102">
        <v>1</v>
      </c>
      <c r="B3" s="103" t="s">
        <v>398</v>
      </c>
      <c r="C3" s="104" t="s">
        <v>11</v>
      </c>
      <c r="D3" s="105">
        <v>2000</v>
      </c>
      <c r="E3" s="106"/>
      <c r="F3" s="107">
        <v>3</v>
      </c>
      <c r="G3" s="108"/>
      <c r="H3" s="108">
        <f t="shared" ref="H3:H34" si="0">G3*F3</f>
        <v>0</v>
      </c>
      <c r="I3" s="170"/>
      <c r="J3" s="171"/>
      <c r="K3" s="72">
        <f>L3/10*12</f>
        <v>36</v>
      </c>
      <c r="L3" s="6">
        <v>30</v>
      </c>
      <c r="M3" s="149" t="s">
        <v>383</v>
      </c>
      <c r="N3" s="150"/>
      <c r="O3" s="54" t="s">
        <v>352</v>
      </c>
      <c r="P3">
        <v>3</v>
      </c>
      <c r="Q3" s="91">
        <f t="shared" ref="Q3:Q34" si="1">P3*G3</f>
        <v>0</v>
      </c>
      <c r="S3" s="89">
        <v>36</v>
      </c>
    </row>
    <row r="4" spans="1:19" ht="30" customHeight="1" x14ac:dyDescent="0.25">
      <c r="A4" s="18">
        <v>2</v>
      </c>
      <c r="B4" s="72" t="s">
        <v>398</v>
      </c>
      <c r="C4" s="8" t="s">
        <v>12</v>
      </c>
      <c r="D4" s="7">
        <v>3500</v>
      </c>
      <c r="E4" s="19"/>
      <c r="F4" s="82">
        <v>1</v>
      </c>
      <c r="G4" s="9"/>
      <c r="H4" s="9">
        <f t="shared" si="0"/>
        <v>0</v>
      </c>
      <c r="I4" s="158"/>
      <c r="J4" s="174"/>
      <c r="K4" s="72">
        <f t="shared" ref="K4:K53" si="2">L4/10*12</f>
        <v>0</v>
      </c>
      <c r="L4" s="6">
        <v>0</v>
      </c>
      <c r="O4" s="54" t="s">
        <v>353</v>
      </c>
      <c r="P4">
        <v>1</v>
      </c>
      <c r="Q4" s="91">
        <f t="shared" si="1"/>
        <v>0</v>
      </c>
      <c r="S4" s="7">
        <v>1</v>
      </c>
    </row>
    <row r="5" spans="1:19" ht="30" customHeight="1" x14ac:dyDescent="0.25">
      <c r="A5" s="18">
        <v>3</v>
      </c>
      <c r="B5" s="72" t="s">
        <v>398</v>
      </c>
      <c r="C5" s="8" t="s">
        <v>15</v>
      </c>
      <c r="D5" s="7">
        <v>2800</v>
      </c>
      <c r="E5" s="19"/>
      <c r="F5" s="82">
        <v>1</v>
      </c>
      <c r="G5" s="9"/>
      <c r="H5" s="9">
        <f t="shared" si="0"/>
        <v>0</v>
      </c>
      <c r="I5" s="158"/>
      <c r="J5" s="174"/>
      <c r="K5" s="72">
        <f t="shared" si="2"/>
        <v>0</v>
      </c>
      <c r="L5" s="6">
        <v>0</v>
      </c>
      <c r="O5" s="54" t="s">
        <v>354</v>
      </c>
      <c r="P5">
        <v>1</v>
      </c>
      <c r="Q5" s="91">
        <f t="shared" si="1"/>
        <v>0</v>
      </c>
      <c r="S5" s="7">
        <v>1</v>
      </c>
    </row>
    <row r="6" spans="1:19" ht="30" customHeight="1" x14ac:dyDescent="0.25">
      <c r="A6" s="18">
        <v>4</v>
      </c>
      <c r="B6" s="72" t="s">
        <v>398</v>
      </c>
      <c r="C6" s="8" t="s">
        <v>16</v>
      </c>
      <c r="D6" s="7">
        <v>2300</v>
      </c>
      <c r="E6" s="19"/>
      <c r="F6" s="82">
        <v>1</v>
      </c>
      <c r="G6" s="9"/>
      <c r="H6" s="9">
        <f t="shared" si="0"/>
        <v>0</v>
      </c>
      <c r="I6" s="158"/>
      <c r="J6" s="174"/>
      <c r="K6" s="72">
        <f t="shared" si="2"/>
        <v>0</v>
      </c>
      <c r="L6" s="6">
        <v>0</v>
      </c>
      <c r="O6" s="54" t="s">
        <v>354</v>
      </c>
      <c r="P6">
        <v>1</v>
      </c>
      <c r="Q6" s="91">
        <f t="shared" si="1"/>
        <v>0</v>
      </c>
      <c r="S6" s="7">
        <v>1</v>
      </c>
    </row>
    <row r="7" spans="1:19" ht="30" customHeight="1" x14ac:dyDescent="0.25">
      <c r="A7" s="18">
        <v>5</v>
      </c>
      <c r="B7" s="72" t="s">
        <v>398</v>
      </c>
      <c r="C7" s="8" t="s">
        <v>17</v>
      </c>
      <c r="D7" s="7">
        <v>2300</v>
      </c>
      <c r="E7" s="19"/>
      <c r="F7" s="82">
        <v>1</v>
      </c>
      <c r="G7" s="9"/>
      <c r="H7" s="9">
        <f t="shared" si="0"/>
        <v>0</v>
      </c>
      <c r="I7" s="158"/>
      <c r="J7" s="174"/>
      <c r="K7" s="72">
        <f t="shared" si="2"/>
        <v>0</v>
      </c>
      <c r="L7" s="6">
        <v>0</v>
      </c>
      <c r="O7" s="54" t="s">
        <v>354</v>
      </c>
      <c r="P7">
        <v>1</v>
      </c>
      <c r="Q7" s="91">
        <f t="shared" si="1"/>
        <v>0</v>
      </c>
      <c r="S7" s="7">
        <v>1</v>
      </c>
    </row>
    <row r="8" spans="1:19" ht="30" customHeight="1" x14ac:dyDescent="0.25">
      <c r="A8" s="18">
        <v>6</v>
      </c>
      <c r="B8" s="72" t="s">
        <v>398</v>
      </c>
      <c r="C8" s="8" t="s">
        <v>18</v>
      </c>
      <c r="D8" s="7">
        <v>2300</v>
      </c>
      <c r="E8" s="19"/>
      <c r="F8" s="82">
        <v>1</v>
      </c>
      <c r="G8" s="9"/>
      <c r="H8" s="9">
        <f t="shared" si="0"/>
        <v>0</v>
      </c>
      <c r="I8" s="158"/>
      <c r="J8" s="174"/>
      <c r="K8" s="72">
        <f t="shared" si="2"/>
        <v>0</v>
      </c>
      <c r="L8" s="6">
        <v>0</v>
      </c>
      <c r="O8" s="54" t="s">
        <v>354</v>
      </c>
      <c r="P8">
        <v>1</v>
      </c>
      <c r="Q8" s="91">
        <f t="shared" si="1"/>
        <v>0</v>
      </c>
      <c r="S8" s="7">
        <v>1</v>
      </c>
    </row>
    <row r="9" spans="1:19" ht="30" customHeight="1" x14ac:dyDescent="0.25">
      <c r="A9" s="18">
        <v>7</v>
      </c>
      <c r="B9" s="72" t="s">
        <v>398</v>
      </c>
      <c r="C9" s="8" t="s">
        <v>23</v>
      </c>
      <c r="D9" s="7">
        <v>11000</v>
      </c>
      <c r="E9" s="19"/>
      <c r="F9" s="82">
        <v>1</v>
      </c>
      <c r="G9" s="9"/>
      <c r="H9" s="9">
        <f t="shared" si="0"/>
        <v>0</v>
      </c>
      <c r="I9" s="158"/>
      <c r="J9" s="174"/>
      <c r="K9" s="72">
        <f t="shared" si="2"/>
        <v>0</v>
      </c>
      <c r="L9" s="6">
        <v>0</v>
      </c>
      <c r="O9" s="54" t="s">
        <v>354</v>
      </c>
      <c r="P9">
        <v>1</v>
      </c>
      <c r="Q9" s="91">
        <f t="shared" si="1"/>
        <v>0</v>
      </c>
      <c r="S9" s="7">
        <v>1</v>
      </c>
    </row>
    <row r="10" spans="1:19" ht="30" customHeight="1" x14ac:dyDescent="0.25">
      <c r="A10" s="18">
        <v>8</v>
      </c>
      <c r="B10" s="72" t="s">
        <v>398</v>
      </c>
      <c r="C10" s="8" t="s">
        <v>24</v>
      </c>
      <c r="D10" s="7">
        <v>6000</v>
      </c>
      <c r="E10" s="19"/>
      <c r="F10" s="82">
        <v>1</v>
      </c>
      <c r="G10" s="9"/>
      <c r="H10" s="9">
        <f t="shared" si="0"/>
        <v>0</v>
      </c>
      <c r="I10" s="158"/>
      <c r="J10" s="174"/>
      <c r="K10" s="72">
        <f t="shared" si="2"/>
        <v>0</v>
      </c>
      <c r="L10" s="6">
        <v>0</v>
      </c>
      <c r="O10" s="54" t="s">
        <v>354</v>
      </c>
      <c r="P10">
        <v>1</v>
      </c>
      <c r="Q10" s="91">
        <f t="shared" si="1"/>
        <v>0</v>
      </c>
      <c r="S10" s="7">
        <v>1</v>
      </c>
    </row>
    <row r="11" spans="1:19" ht="30" customHeight="1" x14ac:dyDescent="0.25">
      <c r="A11" s="18">
        <v>9</v>
      </c>
      <c r="B11" s="72" t="s">
        <v>398</v>
      </c>
      <c r="C11" s="8" t="s">
        <v>25</v>
      </c>
      <c r="D11" s="7">
        <v>6000</v>
      </c>
      <c r="E11" s="19"/>
      <c r="F11" s="82">
        <v>1</v>
      </c>
      <c r="G11" s="9"/>
      <c r="H11" s="9">
        <f t="shared" si="0"/>
        <v>0</v>
      </c>
      <c r="I11" s="158"/>
      <c r="J11" s="174"/>
      <c r="K11" s="72">
        <f t="shared" si="2"/>
        <v>0</v>
      </c>
      <c r="L11" s="6">
        <v>0</v>
      </c>
      <c r="O11" s="54" t="s">
        <v>354</v>
      </c>
      <c r="P11">
        <v>1</v>
      </c>
      <c r="Q11" s="91">
        <f t="shared" si="1"/>
        <v>0</v>
      </c>
      <c r="S11" s="7">
        <v>1</v>
      </c>
    </row>
    <row r="12" spans="1:19" ht="30" customHeight="1" x14ac:dyDescent="0.25">
      <c r="A12" s="18">
        <v>10</v>
      </c>
      <c r="B12" s="72" t="s">
        <v>398</v>
      </c>
      <c r="C12" s="8" t="s">
        <v>26</v>
      </c>
      <c r="D12" s="7">
        <v>6000</v>
      </c>
      <c r="E12" s="19"/>
      <c r="F12" s="82">
        <v>1</v>
      </c>
      <c r="G12" s="9"/>
      <c r="H12" s="9">
        <f t="shared" si="0"/>
        <v>0</v>
      </c>
      <c r="I12" s="158"/>
      <c r="J12" s="174"/>
      <c r="K12" s="72">
        <f t="shared" si="2"/>
        <v>0</v>
      </c>
      <c r="L12" s="6">
        <v>0</v>
      </c>
      <c r="O12" s="54" t="s">
        <v>354</v>
      </c>
      <c r="P12">
        <v>1</v>
      </c>
      <c r="Q12" s="91">
        <f t="shared" si="1"/>
        <v>0</v>
      </c>
      <c r="S12" s="7">
        <v>1</v>
      </c>
    </row>
    <row r="13" spans="1:19" ht="30" customHeight="1" x14ac:dyDescent="0.25">
      <c r="A13" s="18">
        <v>11</v>
      </c>
      <c r="B13" s="72" t="s">
        <v>398</v>
      </c>
      <c r="C13" s="8" t="s">
        <v>27</v>
      </c>
      <c r="D13" s="7">
        <v>15000</v>
      </c>
      <c r="E13" s="19"/>
      <c r="F13" s="82">
        <v>1</v>
      </c>
      <c r="G13" s="9"/>
      <c r="H13" s="9">
        <f t="shared" si="0"/>
        <v>0</v>
      </c>
      <c r="I13" s="158"/>
      <c r="J13" s="174"/>
      <c r="K13" s="72">
        <f t="shared" si="2"/>
        <v>1.2000000000000002</v>
      </c>
      <c r="L13" s="6">
        <v>1</v>
      </c>
      <c r="O13" s="54" t="s">
        <v>354</v>
      </c>
      <c r="P13">
        <v>1</v>
      </c>
      <c r="Q13" s="91">
        <f t="shared" si="1"/>
        <v>0</v>
      </c>
      <c r="S13" s="7">
        <v>2</v>
      </c>
    </row>
    <row r="14" spans="1:19" ht="30" customHeight="1" x14ac:dyDescent="0.25">
      <c r="A14" s="18">
        <v>12</v>
      </c>
      <c r="B14" s="72" t="s">
        <v>398</v>
      </c>
      <c r="C14" s="8" t="s">
        <v>28</v>
      </c>
      <c r="D14" s="7">
        <v>13500</v>
      </c>
      <c r="E14" s="19"/>
      <c r="F14" s="82">
        <v>1</v>
      </c>
      <c r="G14" s="9"/>
      <c r="H14" s="9">
        <f t="shared" si="0"/>
        <v>0</v>
      </c>
      <c r="I14" s="158"/>
      <c r="J14" s="174"/>
      <c r="K14" s="72">
        <f t="shared" si="2"/>
        <v>0</v>
      </c>
      <c r="L14" s="6">
        <v>0</v>
      </c>
      <c r="O14" s="54" t="s">
        <v>354</v>
      </c>
      <c r="P14">
        <v>1</v>
      </c>
      <c r="Q14" s="91">
        <f t="shared" si="1"/>
        <v>0</v>
      </c>
      <c r="S14" s="7">
        <v>1</v>
      </c>
    </row>
    <row r="15" spans="1:19" ht="30" customHeight="1" x14ac:dyDescent="0.25">
      <c r="A15" s="18">
        <v>13</v>
      </c>
      <c r="B15" s="72" t="s">
        <v>398</v>
      </c>
      <c r="C15" s="8" t="s">
        <v>29</v>
      </c>
      <c r="D15" s="7">
        <v>15000</v>
      </c>
      <c r="E15" s="19"/>
      <c r="F15" s="82">
        <v>1</v>
      </c>
      <c r="G15" s="9"/>
      <c r="H15" s="9">
        <f t="shared" si="0"/>
        <v>0</v>
      </c>
      <c r="I15" s="158"/>
      <c r="J15" s="174"/>
      <c r="K15" s="72">
        <f t="shared" si="2"/>
        <v>0</v>
      </c>
      <c r="L15" s="6">
        <v>0</v>
      </c>
      <c r="O15" s="54" t="s">
        <v>354</v>
      </c>
      <c r="P15">
        <v>1</v>
      </c>
      <c r="Q15" s="91">
        <f t="shared" si="1"/>
        <v>0</v>
      </c>
      <c r="S15" s="7">
        <v>1</v>
      </c>
    </row>
    <row r="16" spans="1:19" ht="30" customHeight="1" x14ac:dyDescent="0.25">
      <c r="A16" s="18">
        <v>14</v>
      </c>
      <c r="B16" s="72" t="s">
        <v>398</v>
      </c>
      <c r="C16" s="8" t="s">
        <v>30</v>
      </c>
      <c r="D16" s="7">
        <v>15000</v>
      </c>
      <c r="E16" s="19"/>
      <c r="F16" s="82">
        <v>1</v>
      </c>
      <c r="G16" s="9"/>
      <c r="H16" s="9">
        <f t="shared" si="0"/>
        <v>0</v>
      </c>
      <c r="I16" s="158"/>
      <c r="J16" s="174"/>
      <c r="K16" s="72">
        <f t="shared" si="2"/>
        <v>0</v>
      </c>
      <c r="L16" s="6">
        <v>0</v>
      </c>
      <c r="O16" s="54" t="s">
        <v>354</v>
      </c>
      <c r="P16">
        <v>1</v>
      </c>
      <c r="Q16" s="91">
        <f t="shared" si="1"/>
        <v>0</v>
      </c>
      <c r="S16" s="7">
        <v>1</v>
      </c>
    </row>
    <row r="17" spans="1:19" ht="30" customHeight="1" x14ac:dyDescent="0.25">
      <c r="A17" s="18">
        <v>15</v>
      </c>
      <c r="B17" s="72" t="s">
        <v>398</v>
      </c>
      <c r="C17" s="8" t="s">
        <v>31</v>
      </c>
      <c r="D17" s="7">
        <v>1000</v>
      </c>
      <c r="E17" s="19"/>
      <c r="F17" s="33">
        <v>1</v>
      </c>
      <c r="G17" s="9"/>
      <c r="H17" s="9">
        <f t="shared" si="0"/>
        <v>0</v>
      </c>
      <c r="I17" s="158"/>
      <c r="J17" s="174"/>
      <c r="K17" s="72">
        <f>L17/10*12</f>
        <v>1.2000000000000002</v>
      </c>
      <c r="L17" s="6">
        <v>1</v>
      </c>
      <c r="O17" s="54" t="s">
        <v>354</v>
      </c>
      <c r="P17">
        <v>1</v>
      </c>
      <c r="Q17" s="91">
        <f t="shared" si="1"/>
        <v>0</v>
      </c>
      <c r="S17" s="7">
        <v>2</v>
      </c>
    </row>
    <row r="18" spans="1:19" ht="30" customHeight="1" x14ac:dyDescent="0.25">
      <c r="A18" s="18">
        <v>16</v>
      </c>
      <c r="B18" s="72" t="s">
        <v>398</v>
      </c>
      <c r="C18" s="8" t="s">
        <v>32</v>
      </c>
      <c r="D18" s="7">
        <v>11000</v>
      </c>
      <c r="E18" s="19"/>
      <c r="F18" s="33">
        <v>7</v>
      </c>
      <c r="G18" s="9"/>
      <c r="H18" s="9">
        <f t="shared" si="0"/>
        <v>0</v>
      </c>
      <c r="I18" s="158"/>
      <c r="J18" s="174"/>
      <c r="K18" s="72">
        <f t="shared" si="2"/>
        <v>216</v>
      </c>
      <c r="L18" s="6">
        <v>180</v>
      </c>
      <c r="O18" s="54" t="s">
        <v>354</v>
      </c>
      <c r="P18">
        <v>7</v>
      </c>
      <c r="Q18" s="91">
        <f t="shared" si="1"/>
        <v>0</v>
      </c>
      <c r="S18" s="7">
        <v>216</v>
      </c>
    </row>
    <row r="19" spans="1:19" ht="30" customHeight="1" x14ac:dyDescent="0.25">
      <c r="A19" s="18">
        <v>17</v>
      </c>
      <c r="B19" s="72" t="s">
        <v>398</v>
      </c>
      <c r="C19" s="8" t="s">
        <v>33</v>
      </c>
      <c r="D19" s="7">
        <v>6000</v>
      </c>
      <c r="E19" s="19"/>
      <c r="F19" s="33">
        <v>1</v>
      </c>
      <c r="G19" s="9"/>
      <c r="H19" s="9">
        <f t="shared" si="0"/>
        <v>0</v>
      </c>
      <c r="I19" s="158"/>
      <c r="J19" s="174"/>
      <c r="K19" s="72">
        <f t="shared" si="2"/>
        <v>1.2000000000000002</v>
      </c>
      <c r="L19" s="6">
        <v>1</v>
      </c>
      <c r="O19" s="54" t="s">
        <v>354</v>
      </c>
      <c r="P19">
        <v>1</v>
      </c>
      <c r="Q19" s="91">
        <f t="shared" si="1"/>
        <v>0</v>
      </c>
      <c r="S19" s="7">
        <v>2</v>
      </c>
    </row>
    <row r="20" spans="1:19" ht="30" customHeight="1" x14ac:dyDescent="0.25">
      <c r="A20" s="18">
        <v>18</v>
      </c>
      <c r="B20" s="72" t="s">
        <v>398</v>
      </c>
      <c r="C20" s="8" t="s">
        <v>34</v>
      </c>
      <c r="D20" s="7">
        <v>5000</v>
      </c>
      <c r="E20" s="19"/>
      <c r="F20" s="33">
        <v>1</v>
      </c>
      <c r="G20" s="9"/>
      <c r="H20" s="9">
        <f t="shared" si="0"/>
        <v>0</v>
      </c>
      <c r="I20" s="158"/>
      <c r="J20" s="174"/>
      <c r="K20" s="72">
        <f t="shared" si="2"/>
        <v>1.2000000000000002</v>
      </c>
      <c r="L20" s="6">
        <v>1</v>
      </c>
      <c r="O20" s="54" t="s">
        <v>354</v>
      </c>
      <c r="P20">
        <v>1</v>
      </c>
      <c r="Q20" s="91">
        <f t="shared" si="1"/>
        <v>0</v>
      </c>
      <c r="S20" s="7">
        <v>2</v>
      </c>
    </row>
    <row r="21" spans="1:19" ht="30" customHeight="1" x14ac:dyDescent="0.25">
      <c r="A21" s="18">
        <v>19</v>
      </c>
      <c r="B21" s="72" t="s">
        <v>398</v>
      </c>
      <c r="C21" s="8" t="s">
        <v>35</v>
      </c>
      <c r="D21" s="7">
        <v>5000</v>
      </c>
      <c r="E21" s="19"/>
      <c r="F21" s="33">
        <v>1</v>
      </c>
      <c r="G21" s="9"/>
      <c r="H21" s="9">
        <f t="shared" si="0"/>
        <v>0</v>
      </c>
      <c r="I21" s="158"/>
      <c r="J21" s="174"/>
      <c r="K21" s="72">
        <f t="shared" si="2"/>
        <v>1.2000000000000002</v>
      </c>
      <c r="L21" s="6">
        <v>1</v>
      </c>
      <c r="O21" s="54" t="s">
        <v>354</v>
      </c>
      <c r="P21">
        <v>1</v>
      </c>
      <c r="Q21" s="91">
        <f t="shared" si="1"/>
        <v>0</v>
      </c>
      <c r="S21" s="7">
        <v>2</v>
      </c>
    </row>
    <row r="22" spans="1:19" ht="30" customHeight="1" x14ac:dyDescent="0.25">
      <c r="A22" s="18">
        <v>20</v>
      </c>
      <c r="B22" s="72" t="s">
        <v>398</v>
      </c>
      <c r="C22" s="8" t="s">
        <v>36</v>
      </c>
      <c r="D22" s="7">
        <v>5000</v>
      </c>
      <c r="E22" s="19"/>
      <c r="F22" s="33">
        <v>1</v>
      </c>
      <c r="G22" s="9"/>
      <c r="H22" s="9">
        <f t="shared" si="0"/>
        <v>0</v>
      </c>
      <c r="I22" s="158"/>
      <c r="J22" s="174"/>
      <c r="K22" s="72">
        <f t="shared" si="2"/>
        <v>1.2000000000000002</v>
      </c>
      <c r="L22" s="6">
        <v>1</v>
      </c>
      <c r="O22" s="54" t="s">
        <v>354</v>
      </c>
      <c r="P22">
        <v>1</v>
      </c>
      <c r="Q22" s="91">
        <f t="shared" si="1"/>
        <v>0</v>
      </c>
      <c r="S22" s="7">
        <v>2</v>
      </c>
    </row>
    <row r="23" spans="1:19" ht="30" customHeight="1" x14ac:dyDescent="0.25">
      <c r="A23" s="18">
        <v>21</v>
      </c>
      <c r="B23" s="72" t="s">
        <v>398</v>
      </c>
      <c r="C23" s="8" t="s">
        <v>37</v>
      </c>
      <c r="D23" s="7">
        <v>28000</v>
      </c>
      <c r="E23" s="19"/>
      <c r="F23" s="33">
        <v>5</v>
      </c>
      <c r="G23" s="9"/>
      <c r="H23" s="9">
        <f t="shared" si="0"/>
        <v>0</v>
      </c>
      <c r="I23" s="158"/>
      <c r="J23" s="174"/>
      <c r="K23" s="72">
        <f t="shared" si="2"/>
        <v>72</v>
      </c>
      <c r="L23" s="6">
        <v>60</v>
      </c>
      <c r="O23" s="54" t="s">
        <v>354</v>
      </c>
      <c r="P23">
        <v>5</v>
      </c>
      <c r="Q23" s="91">
        <f t="shared" si="1"/>
        <v>0</v>
      </c>
      <c r="S23" s="7">
        <v>72</v>
      </c>
    </row>
    <row r="24" spans="1:19" ht="30" customHeight="1" x14ac:dyDescent="0.25">
      <c r="A24" s="18">
        <v>22</v>
      </c>
      <c r="B24" s="72" t="s">
        <v>398</v>
      </c>
      <c r="C24" s="8" t="s">
        <v>38</v>
      </c>
      <c r="D24" s="7">
        <v>23000</v>
      </c>
      <c r="E24" s="19"/>
      <c r="F24" s="33">
        <v>3</v>
      </c>
      <c r="G24" s="9"/>
      <c r="H24" s="9">
        <f t="shared" si="0"/>
        <v>0</v>
      </c>
      <c r="I24" s="158"/>
      <c r="J24" s="174"/>
      <c r="K24" s="72">
        <f t="shared" si="2"/>
        <v>43.2</v>
      </c>
      <c r="L24" s="6">
        <v>36</v>
      </c>
      <c r="O24" s="54" t="s">
        <v>354</v>
      </c>
      <c r="P24">
        <v>3</v>
      </c>
      <c r="Q24" s="91">
        <f t="shared" si="1"/>
        <v>0</v>
      </c>
      <c r="S24" s="7">
        <v>43</v>
      </c>
    </row>
    <row r="25" spans="1:19" ht="30" customHeight="1" x14ac:dyDescent="0.25">
      <c r="A25" s="18">
        <v>23</v>
      </c>
      <c r="B25" s="72" t="s">
        <v>398</v>
      </c>
      <c r="C25" s="8" t="s">
        <v>39</v>
      </c>
      <c r="D25" s="7">
        <v>23000</v>
      </c>
      <c r="E25" s="19"/>
      <c r="F25" s="33">
        <v>3</v>
      </c>
      <c r="G25" s="9"/>
      <c r="H25" s="9">
        <f t="shared" si="0"/>
        <v>0</v>
      </c>
      <c r="I25" s="158"/>
      <c r="J25" s="174"/>
      <c r="K25" s="72">
        <f t="shared" si="2"/>
        <v>43.2</v>
      </c>
      <c r="L25" s="6">
        <v>36</v>
      </c>
      <c r="O25" s="54" t="s">
        <v>354</v>
      </c>
      <c r="P25">
        <v>3</v>
      </c>
      <c r="Q25" s="91">
        <f t="shared" si="1"/>
        <v>0</v>
      </c>
      <c r="S25" s="7">
        <v>43</v>
      </c>
    </row>
    <row r="26" spans="1:19" ht="30" customHeight="1" x14ac:dyDescent="0.25">
      <c r="A26" s="18">
        <v>24</v>
      </c>
      <c r="B26" s="72" t="s">
        <v>398</v>
      </c>
      <c r="C26" s="8" t="s">
        <v>40</v>
      </c>
      <c r="D26" s="7">
        <v>23000</v>
      </c>
      <c r="E26" s="19"/>
      <c r="F26" s="33">
        <v>3</v>
      </c>
      <c r="G26" s="9"/>
      <c r="H26" s="9">
        <f t="shared" si="0"/>
        <v>0</v>
      </c>
      <c r="I26" s="158"/>
      <c r="J26" s="174"/>
      <c r="K26" s="72">
        <f t="shared" si="2"/>
        <v>43.2</v>
      </c>
      <c r="L26" s="6">
        <v>36</v>
      </c>
      <c r="O26" s="54" t="s">
        <v>354</v>
      </c>
      <c r="P26">
        <v>3</v>
      </c>
      <c r="Q26" s="91">
        <f t="shared" si="1"/>
        <v>0</v>
      </c>
      <c r="S26" s="7">
        <v>43</v>
      </c>
    </row>
    <row r="27" spans="1:19" ht="30" customHeight="1" x14ac:dyDescent="0.25">
      <c r="A27" s="18">
        <v>25</v>
      </c>
      <c r="B27" s="72" t="s">
        <v>398</v>
      </c>
      <c r="C27" s="8" t="s">
        <v>173</v>
      </c>
      <c r="D27" s="7">
        <v>12500</v>
      </c>
      <c r="E27" s="19"/>
      <c r="F27" s="33">
        <v>1</v>
      </c>
      <c r="G27" s="9"/>
      <c r="H27" s="9">
        <f t="shared" si="0"/>
        <v>0</v>
      </c>
      <c r="I27" s="158"/>
      <c r="J27" s="174"/>
      <c r="K27" s="72">
        <f t="shared" si="2"/>
        <v>0</v>
      </c>
      <c r="L27" s="36">
        <v>0</v>
      </c>
      <c r="M27" s="2"/>
      <c r="N27" s="2"/>
      <c r="O27" s="56" t="s">
        <v>354</v>
      </c>
      <c r="P27">
        <v>1</v>
      </c>
      <c r="Q27" s="91">
        <f t="shared" si="1"/>
        <v>0</v>
      </c>
      <c r="S27" s="7">
        <v>1</v>
      </c>
    </row>
    <row r="28" spans="1:19" ht="30" customHeight="1" x14ac:dyDescent="0.25">
      <c r="A28" s="18">
        <v>26</v>
      </c>
      <c r="B28" s="72" t="s">
        <v>398</v>
      </c>
      <c r="C28" s="8" t="s">
        <v>174</v>
      </c>
      <c r="D28" s="7">
        <v>10500</v>
      </c>
      <c r="E28" s="19"/>
      <c r="F28" s="33">
        <v>1</v>
      </c>
      <c r="G28" s="9"/>
      <c r="H28" s="9">
        <f t="shared" si="0"/>
        <v>0</v>
      </c>
      <c r="I28" s="158"/>
      <c r="J28" s="174"/>
      <c r="K28" s="72">
        <f t="shared" si="2"/>
        <v>0</v>
      </c>
      <c r="L28" s="36">
        <v>0</v>
      </c>
      <c r="M28" s="2"/>
      <c r="N28" s="2"/>
      <c r="O28" s="56" t="s">
        <v>354</v>
      </c>
      <c r="P28">
        <v>1</v>
      </c>
      <c r="Q28" s="91">
        <f t="shared" si="1"/>
        <v>0</v>
      </c>
      <c r="S28" s="7">
        <v>1</v>
      </c>
    </row>
    <row r="29" spans="1:19" ht="30" customHeight="1" x14ac:dyDescent="0.25">
      <c r="A29" s="18">
        <v>27</v>
      </c>
      <c r="B29" s="72" t="s">
        <v>398</v>
      </c>
      <c r="C29" s="8" t="s">
        <v>175</v>
      </c>
      <c r="D29" s="7">
        <v>10500</v>
      </c>
      <c r="E29" s="19"/>
      <c r="F29" s="33">
        <v>1</v>
      </c>
      <c r="G29" s="9"/>
      <c r="H29" s="9">
        <f t="shared" si="0"/>
        <v>0</v>
      </c>
      <c r="I29" s="158"/>
      <c r="J29" s="174"/>
      <c r="K29" s="72">
        <f t="shared" si="2"/>
        <v>0</v>
      </c>
      <c r="L29" s="36">
        <v>0</v>
      </c>
      <c r="M29" s="2"/>
      <c r="N29" s="2"/>
      <c r="O29" s="56" t="s">
        <v>354</v>
      </c>
      <c r="P29">
        <v>1</v>
      </c>
      <c r="Q29" s="91">
        <f t="shared" si="1"/>
        <v>0</v>
      </c>
      <c r="S29" s="7">
        <v>1</v>
      </c>
    </row>
    <row r="30" spans="1:19" ht="30" customHeight="1" x14ac:dyDescent="0.25">
      <c r="A30" s="18">
        <v>28</v>
      </c>
      <c r="B30" s="72" t="s">
        <v>398</v>
      </c>
      <c r="C30" s="8" t="s">
        <v>176</v>
      </c>
      <c r="D30" s="7">
        <v>10500</v>
      </c>
      <c r="E30" s="19"/>
      <c r="F30" s="33">
        <v>1</v>
      </c>
      <c r="G30" s="9"/>
      <c r="H30" s="9">
        <f t="shared" si="0"/>
        <v>0</v>
      </c>
      <c r="I30" s="158"/>
      <c r="J30" s="174"/>
      <c r="K30" s="72">
        <f t="shared" si="2"/>
        <v>0</v>
      </c>
      <c r="L30" s="36">
        <v>0</v>
      </c>
      <c r="M30" s="2"/>
      <c r="N30" s="2"/>
      <c r="O30" s="56" t="s">
        <v>354</v>
      </c>
      <c r="P30">
        <v>1</v>
      </c>
      <c r="Q30" s="91">
        <f t="shared" si="1"/>
        <v>0</v>
      </c>
      <c r="S30" s="7">
        <v>1</v>
      </c>
    </row>
    <row r="31" spans="1:19" ht="30" customHeight="1" x14ac:dyDescent="0.25">
      <c r="A31" s="18">
        <v>29</v>
      </c>
      <c r="B31" s="72" t="s">
        <v>398</v>
      </c>
      <c r="C31" s="8" t="s">
        <v>177</v>
      </c>
      <c r="D31" s="7">
        <v>9000</v>
      </c>
      <c r="E31" s="19"/>
      <c r="F31" s="33">
        <v>1</v>
      </c>
      <c r="G31" s="9"/>
      <c r="H31" s="9">
        <f t="shared" si="0"/>
        <v>0</v>
      </c>
      <c r="I31" s="158"/>
      <c r="J31" s="174"/>
      <c r="K31" s="72">
        <f t="shared" si="2"/>
        <v>2.4000000000000004</v>
      </c>
      <c r="L31" s="36">
        <v>2</v>
      </c>
      <c r="M31" s="2"/>
      <c r="N31" s="2"/>
      <c r="O31" s="56" t="s">
        <v>354</v>
      </c>
      <c r="P31">
        <v>1</v>
      </c>
      <c r="Q31" s="91">
        <f t="shared" si="1"/>
        <v>0</v>
      </c>
      <c r="S31" s="7">
        <v>3</v>
      </c>
    </row>
    <row r="32" spans="1:19" ht="30" customHeight="1" x14ac:dyDescent="0.25">
      <c r="A32" s="18">
        <v>30</v>
      </c>
      <c r="B32" s="72" t="s">
        <v>398</v>
      </c>
      <c r="C32" s="8" t="s">
        <v>194</v>
      </c>
      <c r="D32" s="7">
        <v>50000</v>
      </c>
      <c r="E32" s="19"/>
      <c r="F32" s="33">
        <v>1</v>
      </c>
      <c r="G32" s="9"/>
      <c r="H32" s="9">
        <f t="shared" si="0"/>
        <v>0</v>
      </c>
      <c r="I32" s="158"/>
      <c r="J32" s="174"/>
      <c r="K32" s="72">
        <f t="shared" si="2"/>
        <v>7.1999999999999993</v>
      </c>
      <c r="L32" s="36">
        <v>6</v>
      </c>
      <c r="M32" s="2"/>
      <c r="N32" s="2"/>
      <c r="O32" s="56" t="s">
        <v>354</v>
      </c>
      <c r="P32">
        <v>1</v>
      </c>
      <c r="Q32" s="91">
        <f t="shared" si="1"/>
        <v>0</v>
      </c>
      <c r="S32" s="7">
        <v>7</v>
      </c>
    </row>
    <row r="33" spans="1:19" ht="30" customHeight="1" x14ac:dyDescent="0.25">
      <c r="A33" s="18">
        <v>31</v>
      </c>
      <c r="B33" s="72" t="s">
        <v>398</v>
      </c>
      <c r="C33" s="8" t="s">
        <v>184</v>
      </c>
      <c r="D33" s="7">
        <v>3100</v>
      </c>
      <c r="E33" s="19"/>
      <c r="F33" s="33">
        <v>3</v>
      </c>
      <c r="G33" s="9"/>
      <c r="H33" s="9">
        <f t="shared" si="0"/>
        <v>0</v>
      </c>
      <c r="I33" s="158"/>
      <c r="J33" s="174"/>
      <c r="K33" s="72">
        <f t="shared" si="2"/>
        <v>36</v>
      </c>
      <c r="L33" s="36">
        <v>30</v>
      </c>
      <c r="M33" s="2"/>
      <c r="N33" s="2"/>
      <c r="O33" s="56" t="s">
        <v>354</v>
      </c>
      <c r="P33">
        <v>3</v>
      </c>
      <c r="Q33" s="91">
        <f t="shared" si="1"/>
        <v>0</v>
      </c>
      <c r="S33" s="7">
        <v>36</v>
      </c>
    </row>
    <row r="34" spans="1:19" ht="30" customHeight="1" x14ac:dyDescent="0.25">
      <c r="A34" s="18">
        <v>32</v>
      </c>
      <c r="B34" s="72" t="s">
        <v>398</v>
      </c>
      <c r="C34" s="8" t="s">
        <v>195</v>
      </c>
      <c r="D34" s="7">
        <v>2560</v>
      </c>
      <c r="E34" s="19"/>
      <c r="F34" s="33">
        <v>2</v>
      </c>
      <c r="G34" s="9"/>
      <c r="H34" s="9">
        <f t="shared" si="0"/>
        <v>0</v>
      </c>
      <c r="I34" s="158"/>
      <c r="J34" s="174"/>
      <c r="K34" s="72">
        <f t="shared" si="2"/>
        <v>24</v>
      </c>
      <c r="L34" s="36">
        <v>20</v>
      </c>
      <c r="M34" s="2"/>
      <c r="N34" s="2"/>
      <c r="O34" s="56" t="s">
        <v>354</v>
      </c>
      <c r="P34">
        <v>2</v>
      </c>
      <c r="Q34" s="91">
        <f t="shared" si="1"/>
        <v>0</v>
      </c>
      <c r="S34" s="7">
        <v>24</v>
      </c>
    </row>
    <row r="35" spans="1:19" ht="30" customHeight="1" x14ac:dyDescent="0.25">
      <c r="A35" s="18">
        <v>33</v>
      </c>
      <c r="B35" s="72" t="s">
        <v>398</v>
      </c>
      <c r="C35" s="8" t="s">
        <v>159</v>
      </c>
      <c r="D35" s="7">
        <v>15000</v>
      </c>
      <c r="E35" s="19"/>
      <c r="F35" s="33">
        <v>1</v>
      </c>
      <c r="G35" s="9"/>
      <c r="H35" s="9">
        <f t="shared" ref="H35:H66" si="3">G35*F35</f>
        <v>0</v>
      </c>
      <c r="I35" s="158"/>
      <c r="J35" s="174"/>
      <c r="K35" s="72">
        <f t="shared" si="2"/>
        <v>0</v>
      </c>
      <c r="L35" s="36"/>
      <c r="M35" s="2"/>
      <c r="N35" s="2"/>
      <c r="O35" s="56" t="s">
        <v>354</v>
      </c>
      <c r="P35">
        <v>1</v>
      </c>
      <c r="Q35" s="91">
        <f t="shared" ref="Q35:Q66" si="4">P35*G35</f>
        <v>0</v>
      </c>
      <c r="S35" s="7">
        <v>1</v>
      </c>
    </row>
    <row r="36" spans="1:19" ht="30" customHeight="1" x14ac:dyDescent="0.25">
      <c r="A36" s="18">
        <v>34</v>
      </c>
      <c r="B36" s="72" t="s">
        <v>398</v>
      </c>
      <c r="C36" s="8" t="s">
        <v>160</v>
      </c>
      <c r="D36" s="7">
        <v>12200</v>
      </c>
      <c r="E36" s="19"/>
      <c r="F36" s="33">
        <v>1</v>
      </c>
      <c r="G36" s="9"/>
      <c r="H36" s="9">
        <f t="shared" si="3"/>
        <v>0</v>
      </c>
      <c r="I36" s="158"/>
      <c r="J36" s="174"/>
      <c r="K36" s="72">
        <f t="shared" si="2"/>
        <v>0</v>
      </c>
      <c r="L36" s="36"/>
      <c r="M36" s="2"/>
      <c r="N36" s="2"/>
      <c r="O36" s="56" t="s">
        <v>354</v>
      </c>
      <c r="P36">
        <v>1</v>
      </c>
      <c r="Q36" s="91">
        <f t="shared" si="4"/>
        <v>0</v>
      </c>
      <c r="S36" s="7">
        <v>1</v>
      </c>
    </row>
    <row r="37" spans="1:19" ht="30" customHeight="1" x14ac:dyDescent="0.25">
      <c r="A37" s="18">
        <v>35</v>
      </c>
      <c r="B37" s="72" t="s">
        <v>398</v>
      </c>
      <c r="C37" s="8" t="s">
        <v>161</v>
      </c>
      <c r="D37" s="7">
        <v>12200</v>
      </c>
      <c r="E37" s="19"/>
      <c r="F37" s="33">
        <v>1</v>
      </c>
      <c r="G37" s="9"/>
      <c r="H37" s="9">
        <f t="shared" si="3"/>
        <v>0</v>
      </c>
      <c r="I37" s="158"/>
      <c r="J37" s="174"/>
      <c r="K37" s="72">
        <f t="shared" si="2"/>
        <v>0</v>
      </c>
      <c r="L37" s="36"/>
      <c r="M37" s="2"/>
      <c r="N37" s="2"/>
      <c r="O37" s="56" t="s">
        <v>354</v>
      </c>
      <c r="P37">
        <v>1</v>
      </c>
      <c r="Q37" s="91">
        <f t="shared" si="4"/>
        <v>0</v>
      </c>
      <c r="S37" s="7">
        <v>1</v>
      </c>
    </row>
    <row r="38" spans="1:19" ht="30" customHeight="1" x14ac:dyDescent="0.25">
      <c r="A38" s="18">
        <v>36</v>
      </c>
      <c r="B38" s="72" t="s">
        <v>398</v>
      </c>
      <c r="C38" s="8" t="s">
        <v>443</v>
      </c>
      <c r="D38" s="7">
        <v>12200</v>
      </c>
      <c r="E38" s="19"/>
      <c r="F38" s="33">
        <v>1</v>
      </c>
      <c r="G38" s="9"/>
      <c r="H38" s="9">
        <f t="shared" si="3"/>
        <v>0</v>
      </c>
      <c r="I38" s="158"/>
      <c r="J38" s="174"/>
      <c r="K38" s="72">
        <f t="shared" si="2"/>
        <v>0</v>
      </c>
      <c r="L38" s="36"/>
      <c r="M38" s="2"/>
      <c r="N38" s="2"/>
      <c r="O38" s="56" t="s">
        <v>354</v>
      </c>
      <c r="P38">
        <v>1</v>
      </c>
      <c r="Q38" s="91">
        <f t="shared" si="4"/>
        <v>0</v>
      </c>
      <c r="S38" s="7">
        <v>1</v>
      </c>
    </row>
    <row r="39" spans="1:19" ht="42" customHeight="1" x14ac:dyDescent="0.25">
      <c r="A39" s="18">
        <v>37</v>
      </c>
      <c r="B39" s="72" t="s">
        <v>398</v>
      </c>
      <c r="C39" s="8" t="s">
        <v>150</v>
      </c>
      <c r="D39" s="7">
        <v>32200</v>
      </c>
      <c r="E39" s="19"/>
      <c r="F39" s="33">
        <v>1</v>
      </c>
      <c r="G39" s="80"/>
      <c r="H39" s="9">
        <f t="shared" si="3"/>
        <v>0</v>
      </c>
      <c r="I39" s="158"/>
      <c r="J39" s="174"/>
      <c r="K39" s="72" t="e">
        <f t="shared" si="2"/>
        <v>#VALUE!</v>
      </c>
      <c r="L39" s="36" t="s">
        <v>454</v>
      </c>
      <c r="M39" s="2"/>
      <c r="N39" s="2"/>
      <c r="O39" s="56" t="s">
        <v>354</v>
      </c>
      <c r="P39">
        <v>1</v>
      </c>
      <c r="Q39" s="91">
        <f t="shared" si="4"/>
        <v>0</v>
      </c>
      <c r="S39" s="7">
        <v>1</v>
      </c>
    </row>
    <row r="40" spans="1:19" ht="42" customHeight="1" x14ac:dyDescent="0.25">
      <c r="A40" s="18">
        <v>38</v>
      </c>
      <c r="B40" s="72" t="s">
        <v>398</v>
      </c>
      <c r="C40" s="8" t="s">
        <v>151</v>
      </c>
      <c r="D40" s="7">
        <v>28000</v>
      </c>
      <c r="E40" s="19"/>
      <c r="F40" s="33">
        <v>1</v>
      </c>
      <c r="G40" s="9"/>
      <c r="H40" s="9">
        <f t="shared" si="3"/>
        <v>0</v>
      </c>
      <c r="I40" s="158"/>
      <c r="J40" s="174"/>
      <c r="K40" s="72" t="e">
        <f t="shared" si="2"/>
        <v>#VALUE!</v>
      </c>
      <c r="L40" s="36" t="s">
        <v>454</v>
      </c>
      <c r="M40" s="2"/>
      <c r="N40" s="2"/>
      <c r="O40" s="56" t="s">
        <v>354</v>
      </c>
      <c r="P40">
        <v>1</v>
      </c>
      <c r="Q40" s="91">
        <f t="shared" si="4"/>
        <v>0</v>
      </c>
      <c r="S40" s="7">
        <v>1</v>
      </c>
    </row>
    <row r="41" spans="1:19" ht="42" customHeight="1" x14ac:dyDescent="0.25">
      <c r="A41" s="18">
        <v>39</v>
      </c>
      <c r="B41" s="72" t="s">
        <v>398</v>
      </c>
      <c r="C41" s="8" t="s">
        <v>152</v>
      </c>
      <c r="D41" s="7">
        <v>28000</v>
      </c>
      <c r="E41" s="19"/>
      <c r="F41" s="33">
        <v>1</v>
      </c>
      <c r="G41" s="9"/>
      <c r="H41" s="9">
        <f t="shared" si="3"/>
        <v>0</v>
      </c>
      <c r="I41" s="158"/>
      <c r="J41" s="174"/>
      <c r="K41" s="72" t="e">
        <f t="shared" si="2"/>
        <v>#VALUE!</v>
      </c>
      <c r="L41" s="36" t="s">
        <v>454</v>
      </c>
      <c r="M41" s="2"/>
      <c r="N41" s="2"/>
      <c r="O41" s="56" t="s">
        <v>354</v>
      </c>
      <c r="P41">
        <v>1</v>
      </c>
      <c r="Q41" s="91">
        <f t="shared" si="4"/>
        <v>0</v>
      </c>
      <c r="S41" s="7">
        <v>1</v>
      </c>
    </row>
    <row r="42" spans="1:19" ht="42" customHeight="1" x14ac:dyDescent="0.25">
      <c r="A42" s="18">
        <v>40</v>
      </c>
      <c r="B42" s="72" t="s">
        <v>398</v>
      </c>
      <c r="C42" s="8" t="s">
        <v>153</v>
      </c>
      <c r="D42" s="7">
        <v>28000</v>
      </c>
      <c r="E42" s="19"/>
      <c r="F42" s="33">
        <v>1</v>
      </c>
      <c r="G42" s="9"/>
      <c r="H42" s="9">
        <f t="shared" si="3"/>
        <v>0</v>
      </c>
      <c r="I42" s="158"/>
      <c r="J42" s="174"/>
      <c r="K42" s="72" t="e">
        <f t="shared" si="2"/>
        <v>#VALUE!</v>
      </c>
      <c r="L42" s="36" t="s">
        <v>454</v>
      </c>
      <c r="M42" s="2"/>
      <c r="N42" s="2"/>
      <c r="O42" s="56" t="s">
        <v>354</v>
      </c>
      <c r="P42">
        <v>1</v>
      </c>
      <c r="Q42" s="91">
        <f t="shared" si="4"/>
        <v>0</v>
      </c>
      <c r="S42" s="7">
        <v>1</v>
      </c>
    </row>
    <row r="43" spans="1:19" ht="30" customHeight="1" x14ac:dyDescent="0.25">
      <c r="A43" s="18">
        <v>41</v>
      </c>
      <c r="B43" s="72" t="s">
        <v>398</v>
      </c>
      <c r="C43" s="8" t="s">
        <v>154</v>
      </c>
      <c r="D43" s="7">
        <v>50000</v>
      </c>
      <c r="E43" s="19"/>
      <c r="F43" s="33">
        <v>1</v>
      </c>
      <c r="G43" s="9"/>
      <c r="H43" s="9">
        <f t="shared" si="3"/>
        <v>0</v>
      </c>
      <c r="I43" s="158"/>
      <c r="J43" s="174"/>
      <c r="K43" s="72" t="e">
        <f t="shared" si="2"/>
        <v>#VALUE!</v>
      </c>
      <c r="L43" s="36" t="s">
        <v>454</v>
      </c>
      <c r="M43" s="2"/>
      <c r="N43" s="2"/>
      <c r="O43" s="56" t="s">
        <v>354</v>
      </c>
      <c r="P43">
        <v>1</v>
      </c>
      <c r="Q43" s="91">
        <f t="shared" si="4"/>
        <v>0</v>
      </c>
      <c r="S43" s="7">
        <v>1</v>
      </c>
    </row>
    <row r="44" spans="1:19" ht="30" customHeight="1" x14ac:dyDescent="0.25">
      <c r="A44" s="18">
        <v>42</v>
      </c>
      <c r="B44" s="72" t="s">
        <v>398</v>
      </c>
      <c r="C44" s="8" t="s">
        <v>136</v>
      </c>
      <c r="D44" s="7">
        <v>5000</v>
      </c>
      <c r="E44" s="19"/>
      <c r="F44" s="33">
        <v>1</v>
      </c>
      <c r="G44" s="9"/>
      <c r="H44" s="9">
        <f t="shared" si="3"/>
        <v>0</v>
      </c>
      <c r="I44" s="158"/>
      <c r="J44" s="174"/>
      <c r="K44" s="72">
        <f t="shared" si="2"/>
        <v>0</v>
      </c>
      <c r="L44" s="36">
        <v>0</v>
      </c>
      <c r="M44" s="2"/>
      <c r="N44" s="2"/>
      <c r="O44" s="56" t="s">
        <v>354</v>
      </c>
      <c r="P44">
        <v>1</v>
      </c>
      <c r="Q44" s="91">
        <f t="shared" si="4"/>
        <v>0</v>
      </c>
      <c r="S44" s="7">
        <v>1</v>
      </c>
    </row>
    <row r="45" spans="1:19" ht="30" customHeight="1" x14ac:dyDescent="0.25">
      <c r="A45" s="18">
        <v>43</v>
      </c>
      <c r="B45" s="72" t="s">
        <v>398</v>
      </c>
      <c r="C45" s="8" t="s">
        <v>115</v>
      </c>
      <c r="D45" s="7">
        <v>600</v>
      </c>
      <c r="E45" s="19"/>
      <c r="F45" s="33">
        <v>1</v>
      </c>
      <c r="G45" s="9"/>
      <c r="H45" s="9">
        <f t="shared" si="3"/>
        <v>0</v>
      </c>
      <c r="I45" s="158"/>
      <c r="J45" s="174"/>
      <c r="K45" s="72">
        <f t="shared" si="2"/>
        <v>0</v>
      </c>
      <c r="L45" s="36"/>
      <c r="M45" s="2"/>
      <c r="N45" s="2"/>
      <c r="O45" s="54" t="s">
        <v>351</v>
      </c>
      <c r="P45">
        <v>1</v>
      </c>
      <c r="Q45" s="91">
        <f t="shared" si="4"/>
        <v>0</v>
      </c>
      <c r="S45" s="7">
        <v>1</v>
      </c>
    </row>
    <row r="46" spans="1:19" ht="30" customHeight="1" x14ac:dyDescent="0.25">
      <c r="A46" s="18">
        <v>44</v>
      </c>
      <c r="B46" s="72" t="s">
        <v>398</v>
      </c>
      <c r="C46" s="8" t="s">
        <v>116</v>
      </c>
      <c r="D46" s="7">
        <v>300</v>
      </c>
      <c r="E46" s="19"/>
      <c r="F46" s="33">
        <v>1</v>
      </c>
      <c r="G46" s="9"/>
      <c r="H46" s="9">
        <f t="shared" si="3"/>
        <v>0</v>
      </c>
      <c r="I46" s="158"/>
      <c r="J46" s="174"/>
      <c r="K46" s="72">
        <f t="shared" si="2"/>
        <v>0</v>
      </c>
      <c r="L46" s="36"/>
      <c r="M46" s="2"/>
      <c r="N46" s="2"/>
      <c r="O46" s="54" t="s">
        <v>351</v>
      </c>
      <c r="P46">
        <v>1</v>
      </c>
      <c r="Q46" s="91">
        <f t="shared" si="4"/>
        <v>0</v>
      </c>
      <c r="S46" s="7">
        <v>1</v>
      </c>
    </row>
    <row r="47" spans="1:19" ht="30" customHeight="1" x14ac:dyDescent="0.25">
      <c r="A47" s="18">
        <v>45</v>
      </c>
      <c r="B47" s="72" t="s">
        <v>398</v>
      </c>
      <c r="C47" s="8" t="s">
        <v>216</v>
      </c>
      <c r="D47" s="7">
        <v>2400</v>
      </c>
      <c r="E47" s="19"/>
      <c r="F47" s="33">
        <v>1</v>
      </c>
      <c r="G47" s="9"/>
      <c r="H47" s="9">
        <f t="shared" si="3"/>
        <v>0</v>
      </c>
      <c r="I47" s="158"/>
      <c r="J47" s="174"/>
      <c r="K47" s="72">
        <f t="shared" si="2"/>
        <v>0</v>
      </c>
      <c r="O47" s="54" t="s">
        <v>351</v>
      </c>
      <c r="P47">
        <v>1</v>
      </c>
      <c r="Q47" s="91">
        <f t="shared" si="4"/>
        <v>0</v>
      </c>
      <c r="S47" s="7">
        <v>1</v>
      </c>
    </row>
    <row r="48" spans="1:19" ht="30" customHeight="1" x14ac:dyDescent="0.25">
      <c r="A48" s="18">
        <v>46</v>
      </c>
      <c r="B48" s="72" t="s">
        <v>398</v>
      </c>
      <c r="C48" s="8" t="s">
        <v>217</v>
      </c>
      <c r="D48" s="7">
        <v>2700</v>
      </c>
      <c r="E48" s="19"/>
      <c r="F48" s="33">
        <v>1</v>
      </c>
      <c r="G48" s="9"/>
      <c r="H48" s="9">
        <f t="shared" si="3"/>
        <v>0</v>
      </c>
      <c r="I48" s="158"/>
      <c r="J48" s="174"/>
      <c r="K48" s="72">
        <f t="shared" si="2"/>
        <v>0</v>
      </c>
      <c r="O48" s="54" t="s">
        <v>351</v>
      </c>
      <c r="P48">
        <v>1</v>
      </c>
      <c r="Q48" s="91">
        <f t="shared" si="4"/>
        <v>0</v>
      </c>
      <c r="S48" s="7">
        <v>1</v>
      </c>
    </row>
    <row r="49" spans="1:19" ht="30" customHeight="1" x14ac:dyDescent="0.25">
      <c r="A49" s="18">
        <v>47</v>
      </c>
      <c r="B49" s="72" t="s">
        <v>398</v>
      </c>
      <c r="C49" s="8" t="s">
        <v>218</v>
      </c>
      <c r="D49" s="7">
        <v>2700</v>
      </c>
      <c r="E49" s="19"/>
      <c r="F49" s="33">
        <v>1</v>
      </c>
      <c r="G49" s="9"/>
      <c r="H49" s="9">
        <f t="shared" si="3"/>
        <v>0</v>
      </c>
      <c r="I49" s="158"/>
      <c r="J49" s="174"/>
      <c r="K49" s="72">
        <f t="shared" si="2"/>
        <v>0</v>
      </c>
      <c r="O49" s="54" t="s">
        <v>351</v>
      </c>
      <c r="P49">
        <v>1</v>
      </c>
      <c r="Q49" s="91">
        <f t="shared" si="4"/>
        <v>0</v>
      </c>
      <c r="S49" s="7">
        <v>1</v>
      </c>
    </row>
    <row r="50" spans="1:19" ht="30" customHeight="1" x14ac:dyDescent="0.25">
      <c r="A50" s="18">
        <v>48</v>
      </c>
      <c r="B50" s="72" t="s">
        <v>398</v>
      </c>
      <c r="C50" s="8" t="s">
        <v>219</v>
      </c>
      <c r="D50" s="7">
        <v>2700</v>
      </c>
      <c r="E50" s="19"/>
      <c r="F50" s="33">
        <v>1</v>
      </c>
      <c r="G50" s="9"/>
      <c r="H50" s="9">
        <f t="shared" si="3"/>
        <v>0</v>
      </c>
      <c r="I50" s="158"/>
      <c r="J50" s="174"/>
      <c r="K50" s="72">
        <f t="shared" si="2"/>
        <v>0</v>
      </c>
      <c r="O50" s="54" t="s">
        <v>351</v>
      </c>
      <c r="P50">
        <v>1</v>
      </c>
      <c r="Q50" s="91">
        <f t="shared" si="4"/>
        <v>0</v>
      </c>
      <c r="S50" s="7">
        <v>1</v>
      </c>
    </row>
    <row r="51" spans="1:19" ht="30" customHeight="1" x14ac:dyDescent="0.25">
      <c r="A51" s="18">
        <v>49</v>
      </c>
      <c r="B51" s="7" t="s">
        <v>398</v>
      </c>
      <c r="C51" s="8" t="s">
        <v>269</v>
      </c>
      <c r="D51" s="7">
        <v>17500</v>
      </c>
      <c r="E51" s="19"/>
      <c r="F51" s="33">
        <v>1</v>
      </c>
      <c r="G51" s="9"/>
      <c r="H51" s="9">
        <f t="shared" si="3"/>
        <v>0</v>
      </c>
      <c r="I51" s="158"/>
      <c r="J51" s="174"/>
      <c r="K51" s="72">
        <f t="shared" si="2"/>
        <v>0</v>
      </c>
      <c r="O51" s="54" t="s">
        <v>351</v>
      </c>
      <c r="P51">
        <v>1</v>
      </c>
      <c r="Q51" s="91">
        <f t="shared" si="4"/>
        <v>0</v>
      </c>
      <c r="S51" s="7">
        <v>1</v>
      </c>
    </row>
    <row r="52" spans="1:19" ht="30" customHeight="1" x14ac:dyDescent="0.25">
      <c r="A52" s="18">
        <v>50</v>
      </c>
      <c r="B52" s="7" t="s">
        <v>398</v>
      </c>
      <c r="C52" s="8" t="s">
        <v>274</v>
      </c>
      <c r="D52" s="7">
        <v>10000</v>
      </c>
      <c r="E52" s="19"/>
      <c r="F52" s="33">
        <v>1</v>
      </c>
      <c r="G52" s="9"/>
      <c r="H52" s="9">
        <f t="shared" si="3"/>
        <v>0</v>
      </c>
      <c r="I52" s="158"/>
      <c r="J52" s="174"/>
      <c r="K52" s="72">
        <f t="shared" si="2"/>
        <v>0</v>
      </c>
      <c r="O52" s="54"/>
      <c r="P52">
        <v>1</v>
      </c>
      <c r="Q52" s="91">
        <f t="shared" si="4"/>
        <v>0</v>
      </c>
      <c r="S52" s="7">
        <v>1</v>
      </c>
    </row>
    <row r="53" spans="1:19" ht="30" customHeight="1" x14ac:dyDescent="0.25">
      <c r="A53" s="18">
        <v>51</v>
      </c>
      <c r="B53" s="7" t="s">
        <v>399</v>
      </c>
      <c r="C53" s="8" t="s">
        <v>109</v>
      </c>
      <c r="D53" s="7">
        <v>7200</v>
      </c>
      <c r="E53" s="19"/>
      <c r="F53" s="33">
        <v>2</v>
      </c>
      <c r="G53" s="9"/>
      <c r="H53" s="9">
        <f t="shared" si="3"/>
        <v>0</v>
      </c>
      <c r="I53" s="158"/>
      <c r="J53" s="174"/>
      <c r="K53" s="72">
        <f t="shared" si="2"/>
        <v>100.80000000000001</v>
      </c>
      <c r="L53" s="6">
        <v>84</v>
      </c>
      <c r="O53" s="56" t="s">
        <v>354</v>
      </c>
      <c r="P53">
        <v>2</v>
      </c>
      <c r="Q53" s="91">
        <f t="shared" si="4"/>
        <v>0</v>
      </c>
      <c r="S53" s="7">
        <v>100</v>
      </c>
    </row>
    <row r="54" spans="1:19" ht="30" customHeight="1" x14ac:dyDescent="0.25">
      <c r="A54" s="18">
        <v>52</v>
      </c>
      <c r="B54" s="7" t="s">
        <v>399</v>
      </c>
      <c r="C54" s="8" t="s">
        <v>68</v>
      </c>
      <c r="D54" s="7">
        <v>3500</v>
      </c>
      <c r="E54" s="19"/>
      <c r="F54" s="33">
        <v>1</v>
      </c>
      <c r="G54" s="9"/>
      <c r="H54" s="9">
        <f t="shared" si="3"/>
        <v>0</v>
      </c>
      <c r="I54" s="158"/>
      <c r="J54" s="174"/>
      <c r="K54" s="72">
        <f t="shared" ref="K54:K96" si="5">L54/10*12</f>
        <v>0</v>
      </c>
      <c r="L54" s="6">
        <v>0</v>
      </c>
      <c r="O54" s="56" t="s">
        <v>354</v>
      </c>
      <c r="P54">
        <v>1</v>
      </c>
      <c r="Q54" s="91">
        <f t="shared" si="4"/>
        <v>0</v>
      </c>
      <c r="S54" s="7">
        <v>1</v>
      </c>
    </row>
    <row r="55" spans="1:19" ht="30" customHeight="1" x14ac:dyDescent="0.25">
      <c r="A55" s="18">
        <v>53</v>
      </c>
      <c r="B55" s="7" t="s">
        <v>399</v>
      </c>
      <c r="C55" s="8" t="s">
        <v>69</v>
      </c>
      <c r="D55" s="7">
        <v>2800</v>
      </c>
      <c r="E55" s="19"/>
      <c r="F55" s="33">
        <v>1</v>
      </c>
      <c r="G55" s="9"/>
      <c r="H55" s="9">
        <f t="shared" si="3"/>
        <v>0</v>
      </c>
      <c r="I55" s="158"/>
      <c r="J55" s="174"/>
      <c r="K55" s="72">
        <f t="shared" si="5"/>
        <v>0</v>
      </c>
      <c r="L55" s="6">
        <v>0</v>
      </c>
      <c r="O55" s="56" t="s">
        <v>354</v>
      </c>
      <c r="P55">
        <v>1</v>
      </c>
      <c r="Q55" s="91">
        <f t="shared" si="4"/>
        <v>0</v>
      </c>
      <c r="S55" s="7">
        <v>1</v>
      </c>
    </row>
    <row r="56" spans="1:19" ht="30" customHeight="1" x14ac:dyDescent="0.25">
      <c r="A56" s="18">
        <v>54</v>
      </c>
      <c r="B56" s="7" t="s">
        <v>399</v>
      </c>
      <c r="C56" s="8" t="s">
        <v>70</v>
      </c>
      <c r="D56" s="7">
        <v>2800</v>
      </c>
      <c r="E56" s="19"/>
      <c r="F56" s="33">
        <v>1</v>
      </c>
      <c r="G56" s="9"/>
      <c r="H56" s="9">
        <f t="shared" si="3"/>
        <v>0</v>
      </c>
      <c r="I56" s="158"/>
      <c r="J56" s="174"/>
      <c r="K56" s="72">
        <f t="shared" si="5"/>
        <v>0</v>
      </c>
      <c r="L56" s="6">
        <v>0</v>
      </c>
      <c r="O56" s="56" t="s">
        <v>354</v>
      </c>
      <c r="P56">
        <v>1</v>
      </c>
      <c r="Q56" s="91">
        <f t="shared" si="4"/>
        <v>0</v>
      </c>
      <c r="S56" s="7">
        <v>1</v>
      </c>
    </row>
    <row r="57" spans="1:19" ht="30" customHeight="1" x14ac:dyDescent="0.25">
      <c r="A57" s="18">
        <v>55</v>
      </c>
      <c r="B57" s="7" t="s">
        <v>399</v>
      </c>
      <c r="C57" s="8" t="s">
        <v>71</v>
      </c>
      <c r="D57" s="7">
        <v>2800</v>
      </c>
      <c r="E57" s="19"/>
      <c r="F57" s="33">
        <v>1</v>
      </c>
      <c r="G57" s="9"/>
      <c r="H57" s="9">
        <f t="shared" si="3"/>
        <v>0</v>
      </c>
      <c r="I57" s="158"/>
      <c r="J57" s="174"/>
      <c r="K57" s="72">
        <f t="shared" si="5"/>
        <v>0</v>
      </c>
      <c r="L57" s="6">
        <v>0</v>
      </c>
      <c r="O57" s="56" t="s">
        <v>354</v>
      </c>
      <c r="P57">
        <v>1</v>
      </c>
      <c r="Q57" s="91">
        <f t="shared" si="4"/>
        <v>0</v>
      </c>
      <c r="S57" s="7">
        <v>1</v>
      </c>
    </row>
    <row r="58" spans="1:19" ht="30" customHeight="1" x14ac:dyDescent="0.25">
      <c r="A58" s="18">
        <v>56</v>
      </c>
      <c r="B58" s="7" t="s">
        <v>399</v>
      </c>
      <c r="C58" s="8" t="s">
        <v>72</v>
      </c>
      <c r="D58" s="7">
        <v>7000</v>
      </c>
      <c r="E58" s="19"/>
      <c r="F58" s="33">
        <v>1</v>
      </c>
      <c r="G58" s="9"/>
      <c r="H58" s="9">
        <f t="shared" si="3"/>
        <v>0</v>
      </c>
      <c r="I58" s="158"/>
      <c r="J58" s="174"/>
      <c r="K58" s="72">
        <f t="shared" si="5"/>
        <v>0</v>
      </c>
      <c r="O58" s="56" t="s">
        <v>354</v>
      </c>
      <c r="P58">
        <v>1</v>
      </c>
      <c r="Q58" s="91">
        <f t="shared" si="4"/>
        <v>0</v>
      </c>
      <c r="S58" s="7">
        <v>1</v>
      </c>
    </row>
    <row r="59" spans="1:19" ht="30" customHeight="1" x14ac:dyDescent="0.25">
      <c r="A59" s="18">
        <v>57</v>
      </c>
      <c r="B59" s="7" t="s">
        <v>399</v>
      </c>
      <c r="C59" s="8" t="s">
        <v>73</v>
      </c>
      <c r="D59" s="7">
        <v>5000</v>
      </c>
      <c r="E59" s="19"/>
      <c r="F59" s="33">
        <v>1</v>
      </c>
      <c r="G59" s="9"/>
      <c r="H59" s="9">
        <f t="shared" si="3"/>
        <v>0</v>
      </c>
      <c r="I59" s="158"/>
      <c r="J59" s="174"/>
      <c r="K59" s="72">
        <f t="shared" si="5"/>
        <v>0</v>
      </c>
      <c r="O59" s="56" t="s">
        <v>354</v>
      </c>
      <c r="P59">
        <v>1</v>
      </c>
      <c r="Q59" s="91">
        <f t="shared" si="4"/>
        <v>0</v>
      </c>
      <c r="S59" s="7">
        <v>1</v>
      </c>
    </row>
    <row r="60" spans="1:19" ht="30" customHeight="1" x14ac:dyDescent="0.25">
      <c r="A60" s="18">
        <v>58</v>
      </c>
      <c r="B60" s="7" t="s">
        <v>399</v>
      </c>
      <c r="C60" s="8" t="s">
        <v>74</v>
      </c>
      <c r="D60" s="7">
        <v>5000</v>
      </c>
      <c r="E60" s="19"/>
      <c r="F60" s="33">
        <v>1</v>
      </c>
      <c r="G60" s="9"/>
      <c r="H60" s="9">
        <f t="shared" si="3"/>
        <v>0</v>
      </c>
      <c r="I60" s="158"/>
      <c r="J60" s="174"/>
      <c r="K60" s="72">
        <f t="shared" si="5"/>
        <v>0</v>
      </c>
      <c r="O60" s="56" t="s">
        <v>354</v>
      </c>
      <c r="P60">
        <v>1</v>
      </c>
      <c r="Q60" s="91">
        <f t="shared" si="4"/>
        <v>0</v>
      </c>
      <c r="S60" s="7">
        <v>1</v>
      </c>
    </row>
    <row r="61" spans="1:19" ht="30" customHeight="1" x14ac:dyDescent="0.25">
      <c r="A61" s="18">
        <v>59</v>
      </c>
      <c r="B61" s="7" t="s">
        <v>399</v>
      </c>
      <c r="C61" s="8" t="s">
        <v>75</v>
      </c>
      <c r="D61" s="7">
        <v>5000</v>
      </c>
      <c r="E61" s="19"/>
      <c r="F61" s="33">
        <v>1</v>
      </c>
      <c r="G61" s="9"/>
      <c r="H61" s="9">
        <f t="shared" si="3"/>
        <v>0</v>
      </c>
      <c r="I61" s="158"/>
      <c r="J61" s="174"/>
      <c r="K61" s="72">
        <f t="shared" si="5"/>
        <v>0</v>
      </c>
      <c r="O61" s="56" t="s">
        <v>354</v>
      </c>
      <c r="P61">
        <v>1</v>
      </c>
      <c r="Q61" s="91">
        <f t="shared" si="4"/>
        <v>0</v>
      </c>
      <c r="S61" s="7">
        <v>1</v>
      </c>
    </row>
    <row r="62" spans="1:19" ht="30" customHeight="1" x14ac:dyDescent="0.25">
      <c r="A62" s="18">
        <v>60</v>
      </c>
      <c r="B62" s="7" t="s">
        <v>399</v>
      </c>
      <c r="C62" s="8" t="s">
        <v>76</v>
      </c>
      <c r="D62" s="7">
        <v>7200</v>
      </c>
      <c r="E62" s="19"/>
      <c r="F62" s="33">
        <v>2</v>
      </c>
      <c r="G62" s="9"/>
      <c r="H62" s="9">
        <f t="shared" si="3"/>
        <v>0</v>
      </c>
      <c r="I62" s="158"/>
      <c r="J62" s="174"/>
      <c r="K62" s="72">
        <f t="shared" si="5"/>
        <v>16.799999999999997</v>
      </c>
      <c r="L62" s="6">
        <v>14</v>
      </c>
      <c r="O62" s="56" t="s">
        <v>354</v>
      </c>
      <c r="P62">
        <v>2</v>
      </c>
      <c r="Q62" s="91">
        <f t="shared" si="4"/>
        <v>0</v>
      </c>
      <c r="S62" s="7">
        <v>17</v>
      </c>
    </row>
    <row r="63" spans="1:19" ht="30" customHeight="1" x14ac:dyDescent="0.25">
      <c r="A63" s="18">
        <v>61</v>
      </c>
      <c r="B63" s="7" t="s">
        <v>399</v>
      </c>
      <c r="C63" s="8" t="s">
        <v>77</v>
      </c>
      <c r="D63" s="7">
        <v>20000</v>
      </c>
      <c r="E63" s="19"/>
      <c r="F63" s="33">
        <v>1</v>
      </c>
      <c r="G63" s="9"/>
      <c r="H63" s="9">
        <f t="shared" si="3"/>
        <v>0</v>
      </c>
      <c r="I63" s="158"/>
      <c r="J63" s="174"/>
      <c r="K63" s="72">
        <f t="shared" si="5"/>
        <v>1.2000000000000002</v>
      </c>
      <c r="L63" s="6">
        <v>1</v>
      </c>
      <c r="O63" s="56" t="s">
        <v>354</v>
      </c>
      <c r="P63">
        <v>1</v>
      </c>
      <c r="Q63" s="91">
        <f t="shared" si="4"/>
        <v>0</v>
      </c>
      <c r="S63" s="7">
        <v>2</v>
      </c>
    </row>
    <row r="64" spans="1:19" ht="30" customHeight="1" x14ac:dyDescent="0.25">
      <c r="A64" s="18">
        <v>62</v>
      </c>
      <c r="B64" s="7" t="s">
        <v>399</v>
      </c>
      <c r="C64" s="8" t="s">
        <v>80</v>
      </c>
      <c r="D64" s="7">
        <v>25000</v>
      </c>
      <c r="E64" s="19"/>
      <c r="F64" s="33">
        <v>1</v>
      </c>
      <c r="G64" s="9"/>
      <c r="H64" s="9">
        <f t="shared" si="3"/>
        <v>0</v>
      </c>
      <c r="I64" s="158"/>
      <c r="J64" s="174"/>
      <c r="K64" s="72">
        <f t="shared" si="5"/>
        <v>0</v>
      </c>
      <c r="L64" s="6">
        <v>0</v>
      </c>
      <c r="O64" s="56" t="s">
        <v>354</v>
      </c>
      <c r="P64">
        <v>1</v>
      </c>
      <c r="Q64" s="91">
        <f t="shared" si="4"/>
        <v>0</v>
      </c>
      <c r="S64" s="7">
        <v>1</v>
      </c>
    </row>
    <row r="65" spans="1:19" ht="30" customHeight="1" x14ac:dyDescent="0.25">
      <c r="A65" s="18">
        <v>63</v>
      </c>
      <c r="B65" s="7" t="s">
        <v>399</v>
      </c>
      <c r="C65" s="8" t="s">
        <v>81</v>
      </c>
      <c r="D65" s="7">
        <v>15000</v>
      </c>
      <c r="E65" s="19"/>
      <c r="F65" s="33">
        <v>1</v>
      </c>
      <c r="G65" s="9"/>
      <c r="H65" s="9">
        <f t="shared" si="3"/>
        <v>0</v>
      </c>
      <c r="I65" s="158"/>
      <c r="J65" s="174"/>
      <c r="K65" s="72">
        <f t="shared" si="5"/>
        <v>0</v>
      </c>
      <c r="L65" s="6">
        <v>0</v>
      </c>
      <c r="O65" s="56" t="s">
        <v>354</v>
      </c>
      <c r="P65">
        <v>1</v>
      </c>
      <c r="Q65" s="91">
        <f t="shared" si="4"/>
        <v>0</v>
      </c>
      <c r="S65" s="7">
        <v>1</v>
      </c>
    </row>
    <row r="66" spans="1:19" ht="30" customHeight="1" x14ac:dyDescent="0.25">
      <c r="A66" s="18">
        <v>64</v>
      </c>
      <c r="B66" s="7" t="s">
        <v>399</v>
      </c>
      <c r="C66" s="8" t="s">
        <v>82</v>
      </c>
      <c r="D66" s="7">
        <v>15000</v>
      </c>
      <c r="E66" s="19"/>
      <c r="F66" s="33">
        <v>1</v>
      </c>
      <c r="G66" s="9"/>
      <c r="H66" s="9">
        <f t="shared" si="3"/>
        <v>0</v>
      </c>
      <c r="I66" s="158"/>
      <c r="J66" s="174"/>
      <c r="K66" s="72">
        <f t="shared" si="5"/>
        <v>0</v>
      </c>
      <c r="L66" s="6">
        <v>0</v>
      </c>
      <c r="O66" s="56" t="s">
        <v>354</v>
      </c>
      <c r="P66">
        <v>1</v>
      </c>
      <c r="Q66" s="91">
        <f t="shared" si="4"/>
        <v>0</v>
      </c>
      <c r="S66" s="7">
        <v>1</v>
      </c>
    </row>
    <row r="67" spans="1:19" ht="30" customHeight="1" x14ac:dyDescent="0.25">
      <c r="A67" s="18">
        <v>65</v>
      </c>
      <c r="B67" s="7" t="s">
        <v>399</v>
      </c>
      <c r="C67" s="8" t="s">
        <v>83</v>
      </c>
      <c r="D67" s="7">
        <v>15000</v>
      </c>
      <c r="E67" s="19"/>
      <c r="F67" s="33">
        <v>1</v>
      </c>
      <c r="G67" s="9"/>
      <c r="H67" s="9">
        <f t="shared" ref="H67:H98" si="6">G67*F67</f>
        <v>0</v>
      </c>
      <c r="I67" s="158"/>
      <c r="J67" s="174"/>
      <c r="K67" s="72">
        <f t="shared" si="5"/>
        <v>0</v>
      </c>
      <c r="L67" s="6">
        <v>0</v>
      </c>
      <c r="O67" s="56" t="s">
        <v>354</v>
      </c>
      <c r="P67">
        <v>1</v>
      </c>
      <c r="Q67" s="91">
        <f t="shared" ref="Q67:Q98" si="7">P67*G67</f>
        <v>0</v>
      </c>
      <c r="S67" s="7">
        <v>1</v>
      </c>
    </row>
    <row r="68" spans="1:19" ht="30" customHeight="1" x14ac:dyDescent="0.25">
      <c r="A68" s="18">
        <v>66</v>
      </c>
      <c r="B68" s="7" t="s">
        <v>399</v>
      </c>
      <c r="C68" s="8" t="s">
        <v>84</v>
      </c>
      <c r="D68" s="7">
        <v>7000</v>
      </c>
      <c r="E68" s="19"/>
      <c r="F68" s="33">
        <v>1</v>
      </c>
      <c r="G68" s="9"/>
      <c r="H68" s="9">
        <f t="shared" si="6"/>
        <v>0</v>
      </c>
      <c r="I68" s="158"/>
      <c r="J68" s="174"/>
      <c r="K68" s="72">
        <f t="shared" si="5"/>
        <v>14.399999999999999</v>
      </c>
      <c r="L68" s="6">
        <v>12</v>
      </c>
      <c r="O68" s="56" t="s">
        <v>354</v>
      </c>
      <c r="P68">
        <v>1</v>
      </c>
      <c r="Q68" s="91">
        <f t="shared" si="7"/>
        <v>0</v>
      </c>
      <c r="S68" s="7">
        <v>5</v>
      </c>
    </row>
    <row r="69" spans="1:19" ht="30" customHeight="1" x14ac:dyDescent="0.25">
      <c r="A69" s="18">
        <v>67</v>
      </c>
      <c r="B69" s="7" t="s">
        <v>399</v>
      </c>
      <c r="C69" s="8" t="s">
        <v>85</v>
      </c>
      <c r="D69" s="7">
        <v>5000</v>
      </c>
      <c r="E69" s="19"/>
      <c r="F69" s="33">
        <v>1</v>
      </c>
      <c r="G69" s="9"/>
      <c r="H69" s="9">
        <f t="shared" si="6"/>
        <v>0</v>
      </c>
      <c r="I69" s="158"/>
      <c r="J69" s="174"/>
      <c r="K69" s="72">
        <f t="shared" si="5"/>
        <v>6</v>
      </c>
      <c r="L69" s="6">
        <v>5</v>
      </c>
      <c r="O69" s="56" t="s">
        <v>354</v>
      </c>
      <c r="P69">
        <v>1</v>
      </c>
      <c r="Q69" s="91">
        <f t="shared" si="7"/>
        <v>0</v>
      </c>
      <c r="S69" s="7">
        <v>6</v>
      </c>
    </row>
    <row r="70" spans="1:19" ht="30" customHeight="1" x14ac:dyDescent="0.25">
      <c r="A70" s="18">
        <v>68</v>
      </c>
      <c r="B70" s="7" t="s">
        <v>399</v>
      </c>
      <c r="C70" s="8" t="s">
        <v>86</v>
      </c>
      <c r="D70" s="7">
        <v>5000</v>
      </c>
      <c r="E70" s="19"/>
      <c r="F70" s="33">
        <v>1</v>
      </c>
      <c r="G70" s="9"/>
      <c r="H70" s="9">
        <f t="shared" si="6"/>
        <v>0</v>
      </c>
      <c r="I70" s="158"/>
      <c r="J70" s="174"/>
      <c r="K70" s="72">
        <f t="shared" si="5"/>
        <v>3.5999999999999996</v>
      </c>
      <c r="L70" s="6">
        <v>3</v>
      </c>
      <c r="O70" s="56" t="s">
        <v>354</v>
      </c>
      <c r="P70">
        <v>1</v>
      </c>
      <c r="Q70" s="91">
        <f t="shared" si="7"/>
        <v>0</v>
      </c>
      <c r="S70" s="7">
        <v>4</v>
      </c>
    </row>
    <row r="71" spans="1:19" ht="30" customHeight="1" x14ac:dyDescent="0.25">
      <c r="A71" s="18">
        <v>69</v>
      </c>
      <c r="B71" s="7" t="s">
        <v>399</v>
      </c>
      <c r="C71" s="8" t="s">
        <v>87</v>
      </c>
      <c r="D71" s="7">
        <v>5000</v>
      </c>
      <c r="E71" s="19"/>
      <c r="F71" s="33">
        <v>1</v>
      </c>
      <c r="G71" s="9"/>
      <c r="H71" s="9">
        <f t="shared" si="6"/>
        <v>0</v>
      </c>
      <c r="I71" s="158"/>
      <c r="J71" s="174"/>
      <c r="K71" s="72">
        <f t="shared" si="5"/>
        <v>6</v>
      </c>
      <c r="L71" s="6">
        <v>5</v>
      </c>
      <c r="O71" s="56" t="s">
        <v>354</v>
      </c>
      <c r="P71">
        <v>1</v>
      </c>
      <c r="Q71" s="91">
        <f t="shared" si="7"/>
        <v>0</v>
      </c>
      <c r="S71" s="7">
        <v>6</v>
      </c>
    </row>
    <row r="72" spans="1:19" ht="30" customHeight="1" x14ac:dyDescent="0.25">
      <c r="A72" s="18">
        <v>70</v>
      </c>
      <c r="B72" s="7" t="s">
        <v>399</v>
      </c>
      <c r="C72" s="8" t="s">
        <v>88</v>
      </c>
      <c r="D72" s="7">
        <v>25000</v>
      </c>
      <c r="E72" s="19"/>
      <c r="F72" s="33">
        <v>2</v>
      </c>
      <c r="G72" s="9"/>
      <c r="H72" s="9">
        <f t="shared" si="6"/>
        <v>0</v>
      </c>
      <c r="I72" s="158"/>
      <c r="J72" s="174"/>
      <c r="K72" s="72">
        <f t="shared" si="5"/>
        <v>18</v>
      </c>
      <c r="L72" s="6">
        <v>15</v>
      </c>
      <c r="O72" s="56" t="s">
        <v>354</v>
      </c>
      <c r="P72">
        <v>2</v>
      </c>
      <c r="Q72" s="91">
        <f t="shared" si="7"/>
        <v>0</v>
      </c>
      <c r="S72" s="7">
        <v>18</v>
      </c>
    </row>
    <row r="73" spans="1:19" ht="30" customHeight="1" x14ac:dyDescent="0.25">
      <c r="A73" s="18">
        <v>71</v>
      </c>
      <c r="B73" s="7" t="s">
        <v>399</v>
      </c>
      <c r="C73" s="8" t="s">
        <v>89</v>
      </c>
      <c r="D73" s="7">
        <v>12500</v>
      </c>
      <c r="E73" s="19"/>
      <c r="F73" s="33">
        <v>4</v>
      </c>
      <c r="G73" s="9"/>
      <c r="H73" s="9">
        <f t="shared" si="6"/>
        <v>0</v>
      </c>
      <c r="I73" s="158"/>
      <c r="J73" s="174"/>
      <c r="K73" s="72">
        <f t="shared" si="5"/>
        <v>78</v>
      </c>
      <c r="L73" s="6">
        <v>65</v>
      </c>
      <c r="O73" s="56" t="s">
        <v>354</v>
      </c>
      <c r="P73">
        <v>4</v>
      </c>
      <c r="Q73" s="91">
        <f t="shared" si="7"/>
        <v>0</v>
      </c>
      <c r="S73" s="7">
        <v>78</v>
      </c>
    </row>
    <row r="74" spans="1:19" ht="30" customHeight="1" x14ac:dyDescent="0.25">
      <c r="A74" s="18">
        <v>72</v>
      </c>
      <c r="B74" s="7" t="s">
        <v>399</v>
      </c>
      <c r="C74" s="8" t="s">
        <v>121</v>
      </c>
      <c r="D74" s="7">
        <v>30000</v>
      </c>
      <c r="E74" s="19"/>
      <c r="F74" s="33">
        <v>1</v>
      </c>
      <c r="G74" s="9"/>
      <c r="H74" s="9">
        <f t="shared" si="6"/>
        <v>0</v>
      </c>
      <c r="I74" s="158"/>
      <c r="J74" s="174"/>
      <c r="K74" s="72">
        <f t="shared" si="5"/>
        <v>0</v>
      </c>
      <c r="L74" s="36"/>
      <c r="M74" s="2"/>
      <c r="N74" s="2"/>
      <c r="O74" s="56" t="s">
        <v>354</v>
      </c>
      <c r="P74">
        <v>1</v>
      </c>
      <c r="Q74" s="91">
        <f t="shared" si="7"/>
        <v>0</v>
      </c>
      <c r="S74" s="7">
        <v>1</v>
      </c>
    </row>
    <row r="75" spans="1:19" ht="30" customHeight="1" x14ac:dyDescent="0.25">
      <c r="A75" s="18">
        <v>73</v>
      </c>
      <c r="B75" s="7" t="s">
        <v>399</v>
      </c>
      <c r="C75" s="8" t="s">
        <v>122</v>
      </c>
      <c r="D75" s="7">
        <v>20000</v>
      </c>
      <c r="E75" s="19"/>
      <c r="F75" s="33">
        <v>1</v>
      </c>
      <c r="G75" s="9"/>
      <c r="H75" s="9">
        <f t="shared" si="6"/>
        <v>0</v>
      </c>
      <c r="I75" s="158"/>
      <c r="J75" s="174"/>
      <c r="K75" s="72">
        <f t="shared" si="5"/>
        <v>0</v>
      </c>
      <c r="L75" s="36"/>
      <c r="M75" s="2"/>
      <c r="N75" s="2"/>
      <c r="O75" s="56" t="s">
        <v>354</v>
      </c>
      <c r="P75">
        <v>1</v>
      </c>
      <c r="Q75" s="91">
        <f t="shared" si="7"/>
        <v>0</v>
      </c>
      <c r="S75" s="7">
        <v>1</v>
      </c>
    </row>
    <row r="76" spans="1:19" ht="30" customHeight="1" x14ac:dyDescent="0.25">
      <c r="A76" s="18">
        <v>74</v>
      </c>
      <c r="B76" s="7" t="s">
        <v>399</v>
      </c>
      <c r="C76" s="8" t="s">
        <v>123</v>
      </c>
      <c r="D76" s="7">
        <v>20000</v>
      </c>
      <c r="E76" s="19"/>
      <c r="F76" s="33">
        <v>1</v>
      </c>
      <c r="G76" s="9"/>
      <c r="H76" s="9">
        <f t="shared" si="6"/>
        <v>0</v>
      </c>
      <c r="I76" s="158"/>
      <c r="J76" s="174"/>
      <c r="K76" s="72">
        <f t="shared" si="5"/>
        <v>0</v>
      </c>
      <c r="L76" s="36"/>
      <c r="M76" s="2"/>
      <c r="N76" s="2"/>
      <c r="O76" s="56" t="s">
        <v>354</v>
      </c>
      <c r="P76">
        <v>1</v>
      </c>
      <c r="Q76" s="91">
        <f t="shared" si="7"/>
        <v>0</v>
      </c>
      <c r="S76" s="7">
        <v>1</v>
      </c>
    </row>
    <row r="77" spans="1:19" ht="30" customHeight="1" x14ac:dyDescent="0.25">
      <c r="A77" s="18">
        <v>75</v>
      </c>
      <c r="B77" s="7" t="s">
        <v>399</v>
      </c>
      <c r="C77" s="8" t="s">
        <v>124</v>
      </c>
      <c r="D77" s="7">
        <v>20000</v>
      </c>
      <c r="E77" s="19"/>
      <c r="F77" s="33">
        <v>1</v>
      </c>
      <c r="G77" s="9"/>
      <c r="H77" s="9">
        <f t="shared" si="6"/>
        <v>0</v>
      </c>
      <c r="I77" s="158"/>
      <c r="J77" s="174"/>
      <c r="K77" s="72">
        <f t="shared" si="5"/>
        <v>0</v>
      </c>
      <c r="L77" s="36"/>
      <c r="M77" s="2"/>
      <c r="N77" s="2"/>
      <c r="O77" s="56" t="s">
        <v>354</v>
      </c>
      <c r="P77">
        <v>1</v>
      </c>
      <c r="Q77" s="91">
        <f t="shared" si="7"/>
        <v>0</v>
      </c>
      <c r="S77" s="7">
        <v>1</v>
      </c>
    </row>
    <row r="78" spans="1:19" ht="30" customHeight="1" x14ac:dyDescent="0.25">
      <c r="A78" s="18">
        <v>76</v>
      </c>
      <c r="B78" s="7" t="s">
        <v>399</v>
      </c>
      <c r="C78" s="8" t="s">
        <v>125</v>
      </c>
      <c r="D78" s="7">
        <v>20000</v>
      </c>
      <c r="E78" s="19"/>
      <c r="F78" s="33">
        <v>1</v>
      </c>
      <c r="G78" s="9"/>
      <c r="H78" s="9">
        <f t="shared" si="6"/>
        <v>0</v>
      </c>
      <c r="I78" s="158"/>
      <c r="J78" s="174"/>
      <c r="K78" s="72">
        <f t="shared" si="5"/>
        <v>0</v>
      </c>
      <c r="L78" s="36"/>
      <c r="M78" s="2"/>
      <c r="N78" s="2"/>
      <c r="O78" s="56" t="s">
        <v>354</v>
      </c>
      <c r="P78">
        <v>1</v>
      </c>
      <c r="Q78" s="91">
        <f t="shared" si="7"/>
        <v>0</v>
      </c>
      <c r="S78" s="7">
        <v>1</v>
      </c>
    </row>
    <row r="79" spans="1:19" ht="30" customHeight="1" x14ac:dyDescent="0.25">
      <c r="A79" s="18">
        <v>77</v>
      </c>
      <c r="B79" s="7" t="s">
        <v>399</v>
      </c>
      <c r="C79" s="8" t="s">
        <v>117</v>
      </c>
      <c r="D79" s="7">
        <v>12000</v>
      </c>
      <c r="E79" s="19"/>
      <c r="F79" s="33">
        <v>1</v>
      </c>
      <c r="G79" s="9"/>
      <c r="H79" s="9">
        <f t="shared" si="6"/>
        <v>0</v>
      </c>
      <c r="I79" s="158"/>
      <c r="J79" s="174"/>
      <c r="K79" s="72">
        <f t="shared" si="5"/>
        <v>0</v>
      </c>
      <c r="L79" s="36"/>
      <c r="M79" s="2"/>
      <c r="N79" s="2"/>
      <c r="O79" s="56" t="s">
        <v>354</v>
      </c>
      <c r="P79">
        <v>1</v>
      </c>
      <c r="Q79" s="91">
        <f t="shared" si="7"/>
        <v>0</v>
      </c>
      <c r="S79" s="7">
        <v>1</v>
      </c>
    </row>
    <row r="80" spans="1:19" ht="30" customHeight="1" x14ac:dyDescent="0.25">
      <c r="A80" s="18">
        <v>78</v>
      </c>
      <c r="B80" s="7" t="s">
        <v>399</v>
      </c>
      <c r="C80" s="8" t="s">
        <v>118</v>
      </c>
      <c r="D80" s="7">
        <v>6000</v>
      </c>
      <c r="E80" s="19"/>
      <c r="F80" s="33">
        <v>1</v>
      </c>
      <c r="G80" s="9"/>
      <c r="H80" s="9">
        <f t="shared" si="6"/>
        <v>0</v>
      </c>
      <c r="I80" s="158"/>
      <c r="J80" s="174"/>
      <c r="K80" s="72">
        <f t="shared" si="5"/>
        <v>0</v>
      </c>
      <c r="L80" s="36"/>
      <c r="M80" s="2"/>
      <c r="N80" s="2"/>
      <c r="O80" s="56" t="s">
        <v>354</v>
      </c>
      <c r="P80">
        <v>1</v>
      </c>
      <c r="Q80" s="91">
        <f t="shared" si="7"/>
        <v>0</v>
      </c>
      <c r="S80" s="7">
        <v>1</v>
      </c>
    </row>
    <row r="81" spans="1:19" ht="30" customHeight="1" x14ac:dyDescent="0.25">
      <c r="A81" s="18">
        <v>79</v>
      </c>
      <c r="B81" s="7" t="s">
        <v>399</v>
      </c>
      <c r="C81" s="8" t="s">
        <v>119</v>
      </c>
      <c r="D81" s="7">
        <v>6000</v>
      </c>
      <c r="E81" s="19"/>
      <c r="F81" s="33">
        <v>1</v>
      </c>
      <c r="G81" s="9"/>
      <c r="H81" s="9">
        <f t="shared" si="6"/>
        <v>0</v>
      </c>
      <c r="I81" s="158"/>
      <c r="J81" s="174"/>
      <c r="K81" s="72">
        <f t="shared" si="5"/>
        <v>0</v>
      </c>
      <c r="L81" s="36"/>
      <c r="M81" s="2"/>
      <c r="N81" s="2"/>
      <c r="O81" s="56" t="s">
        <v>354</v>
      </c>
      <c r="P81">
        <v>1</v>
      </c>
      <c r="Q81" s="91">
        <f t="shared" si="7"/>
        <v>0</v>
      </c>
      <c r="S81" s="7">
        <v>1</v>
      </c>
    </row>
    <row r="82" spans="1:19" ht="30" customHeight="1" x14ac:dyDescent="0.25">
      <c r="A82" s="18">
        <v>80</v>
      </c>
      <c r="B82" s="7" t="s">
        <v>399</v>
      </c>
      <c r="C82" s="8" t="s">
        <v>120</v>
      </c>
      <c r="D82" s="7">
        <v>6000</v>
      </c>
      <c r="E82" s="19"/>
      <c r="F82" s="33">
        <v>1</v>
      </c>
      <c r="G82" s="9"/>
      <c r="H82" s="9">
        <f t="shared" si="6"/>
        <v>0</v>
      </c>
      <c r="I82" s="158"/>
      <c r="J82" s="174"/>
      <c r="K82" s="72">
        <f t="shared" si="5"/>
        <v>0</v>
      </c>
      <c r="L82" s="36"/>
      <c r="M82" s="2"/>
      <c r="N82" s="2"/>
      <c r="O82" s="56" t="s">
        <v>354</v>
      </c>
      <c r="P82">
        <v>1</v>
      </c>
      <c r="Q82" s="91">
        <f t="shared" si="7"/>
        <v>0</v>
      </c>
      <c r="S82" s="7">
        <v>1</v>
      </c>
    </row>
    <row r="83" spans="1:19" ht="30" customHeight="1" x14ac:dyDescent="0.25">
      <c r="A83" s="18">
        <v>81</v>
      </c>
      <c r="B83" s="7" t="s">
        <v>399</v>
      </c>
      <c r="C83" s="8" t="s">
        <v>234</v>
      </c>
      <c r="D83" s="7">
        <v>15000</v>
      </c>
      <c r="E83" s="19"/>
      <c r="F83" s="33">
        <v>1</v>
      </c>
      <c r="G83" s="9"/>
      <c r="H83" s="9">
        <f t="shared" si="6"/>
        <v>0</v>
      </c>
      <c r="I83" s="158"/>
      <c r="J83" s="174"/>
      <c r="K83" s="72">
        <f t="shared" si="5"/>
        <v>9.6000000000000014</v>
      </c>
      <c r="L83" s="6">
        <v>8</v>
      </c>
      <c r="O83" s="54" t="s">
        <v>354</v>
      </c>
      <c r="P83">
        <v>1</v>
      </c>
      <c r="Q83" s="91">
        <f t="shared" si="7"/>
        <v>0</v>
      </c>
      <c r="S83" s="7">
        <v>10</v>
      </c>
    </row>
    <row r="84" spans="1:19" ht="30" customHeight="1" x14ac:dyDescent="0.25">
      <c r="A84" s="18">
        <v>82</v>
      </c>
      <c r="B84" s="7" t="s">
        <v>399</v>
      </c>
      <c r="C84" s="8" t="s">
        <v>235</v>
      </c>
      <c r="D84" s="7">
        <v>12000</v>
      </c>
      <c r="E84" s="19"/>
      <c r="F84" s="33">
        <v>1</v>
      </c>
      <c r="G84" s="9"/>
      <c r="H84" s="9">
        <f t="shared" si="6"/>
        <v>0</v>
      </c>
      <c r="I84" s="158"/>
      <c r="J84" s="174"/>
      <c r="K84" s="72">
        <f t="shared" si="5"/>
        <v>6</v>
      </c>
      <c r="L84" s="6">
        <v>5</v>
      </c>
      <c r="O84" s="54" t="s">
        <v>354</v>
      </c>
      <c r="P84">
        <v>1</v>
      </c>
      <c r="Q84" s="91">
        <f t="shared" si="7"/>
        <v>0</v>
      </c>
      <c r="S84" s="7">
        <v>6</v>
      </c>
    </row>
    <row r="85" spans="1:19" ht="30" customHeight="1" x14ac:dyDescent="0.25">
      <c r="A85" s="18">
        <v>83</v>
      </c>
      <c r="B85" s="7" t="s">
        <v>400</v>
      </c>
      <c r="C85" s="8" t="s">
        <v>59</v>
      </c>
      <c r="D85" s="7">
        <v>5000</v>
      </c>
      <c r="E85" s="19"/>
      <c r="F85" s="33">
        <v>1</v>
      </c>
      <c r="G85" s="9"/>
      <c r="H85" s="9">
        <f t="shared" si="6"/>
        <v>0</v>
      </c>
      <c r="I85" s="158"/>
      <c r="J85" s="174"/>
      <c r="K85" s="72">
        <f t="shared" si="5"/>
        <v>0</v>
      </c>
      <c r="L85" s="6">
        <v>0</v>
      </c>
      <c r="O85" s="56" t="s">
        <v>355</v>
      </c>
      <c r="P85">
        <v>1</v>
      </c>
      <c r="Q85" s="91">
        <f t="shared" si="7"/>
        <v>0</v>
      </c>
      <c r="S85" s="7">
        <v>1</v>
      </c>
    </row>
    <row r="86" spans="1:19" ht="30" customHeight="1" x14ac:dyDescent="0.25">
      <c r="A86" s="18">
        <v>84</v>
      </c>
      <c r="B86" s="7" t="s">
        <v>400</v>
      </c>
      <c r="C86" s="8" t="s">
        <v>260</v>
      </c>
      <c r="D86" s="7">
        <v>6000</v>
      </c>
      <c r="E86" s="19"/>
      <c r="F86" s="33">
        <v>5</v>
      </c>
      <c r="G86" s="9"/>
      <c r="H86" s="9">
        <f t="shared" si="6"/>
        <v>0</v>
      </c>
      <c r="I86" s="158"/>
      <c r="J86" s="174"/>
      <c r="K86" s="72">
        <f t="shared" si="5"/>
        <v>43.2</v>
      </c>
      <c r="L86" s="36">
        <v>36</v>
      </c>
      <c r="M86" s="2"/>
      <c r="N86" s="2"/>
      <c r="O86" s="56" t="s">
        <v>354</v>
      </c>
      <c r="P86">
        <v>5</v>
      </c>
      <c r="Q86" s="91">
        <f t="shared" si="7"/>
        <v>0</v>
      </c>
      <c r="S86" s="7">
        <v>44</v>
      </c>
    </row>
    <row r="87" spans="1:19" ht="30" customHeight="1" x14ac:dyDescent="0.25">
      <c r="A87" s="18">
        <v>85</v>
      </c>
      <c r="B87" s="7" t="s">
        <v>400</v>
      </c>
      <c r="C87" s="8" t="s">
        <v>261</v>
      </c>
      <c r="D87" s="7">
        <v>3500</v>
      </c>
      <c r="E87" s="19"/>
      <c r="F87" s="33">
        <v>2</v>
      </c>
      <c r="G87" s="9"/>
      <c r="H87" s="9">
        <f t="shared" si="6"/>
        <v>0</v>
      </c>
      <c r="I87" s="158"/>
      <c r="J87" s="174"/>
      <c r="K87" s="72">
        <f t="shared" si="5"/>
        <v>14.399999999999999</v>
      </c>
      <c r="L87" s="36">
        <v>12</v>
      </c>
      <c r="M87" s="2"/>
      <c r="N87" s="2"/>
      <c r="O87" s="56" t="s">
        <v>354</v>
      </c>
      <c r="P87">
        <v>2</v>
      </c>
      <c r="Q87" s="91">
        <f t="shared" si="7"/>
        <v>0</v>
      </c>
      <c r="S87" s="7">
        <v>15</v>
      </c>
    </row>
    <row r="88" spans="1:19" ht="30" customHeight="1" x14ac:dyDescent="0.25">
      <c r="A88" s="18">
        <v>86</v>
      </c>
      <c r="B88" s="7" t="s">
        <v>400</v>
      </c>
      <c r="C88" s="8" t="s">
        <v>262</v>
      </c>
      <c r="D88" s="7">
        <v>3500</v>
      </c>
      <c r="E88" s="19"/>
      <c r="F88" s="33">
        <v>4</v>
      </c>
      <c r="G88" s="9"/>
      <c r="H88" s="9">
        <f t="shared" si="6"/>
        <v>0</v>
      </c>
      <c r="I88" s="158"/>
      <c r="J88" s="174"/>
      <c r="K88" s="72">
        <f t="shared" si="5"/>
        <v>28.799999999999997</v>
      </c>
      <c r="L88" s="36">
        <v>24</v>
      </c>
      <c r="M88" s="2"/>
      <c r="N88" s="2"/>
      <c r="O88" s="56" t="s">
        <v>354</v>
      </c>
      <c r="P88">
        <v>4</v>
      </c>
      <c r="Q88" s="91">
        <f t="shared" si="7"/>
        <v>0</v>
      </c>
      <c r="S88" s="7">
        <v>29</v>
      </c>
    </row>
    <row r="89" spans="1:19" ht="30" customHeight="1" x14ac:dyDescent="0.25">
      <c r="A89" s="18">
        <v>87</v>
      </c>
      <c r="B89" s="7" t="s">
        <v>400</v>
      </c>
      <c r="C89" s="8" t="s">
        <v>263</v>
      </c>
      <c r="D89" s="7">
        <v>3500</v>
      </c>
      <c r="E89" s="19"/>
      <c r="F89" s="33">
        <v>2</v>
      </c>
      <c r="G89" s="9"/>
      <c r="H89" s="9">
        <f t="shared" si="6"/>
        <v>0</v>
      </c>
      <c r="I89" s="158"/>
      <c r="J89" s="174"/>
      <c r="K89" s="72">
        <f t="shared" si="5"/>
        <v>14.399999999999999</v>
      </c>
      <c r="L89" s="36">
        <v>12</v>
      </c>
      <c r="M89" s="2"/>
      <c r="N89" s="2"/>
      <c r="O89" s="56" t="s">
        <v>354</v>
      </c>
      <c r="P89">
        <v>2</v>
      </c>
      <c r="Q89" s="91">
        <f t="shared" si="7"/>
        <v>0</v>
      </c>
      <c r="S89" s="7">
        <v>15</v>
      </c>
    </row>
    <row r="90" spans="1:19" ht="30" customHeight="1" x14ac:dyDescent="0.25">
      <c r="A90" s="18">
        <v>88</v>
      </c>
      <c r="B90" s="7" t="s">
        <v>400</v>
      </c>
      <c r="C90" s="8" t="s">
        <v>193</v>
      </c>
      <c r="D90" s="7">
        <v>8000</v>
      </c>
      <c r="E90" s="19"/>
      <c r="F90" s="33">
        <v>1</v>
      </c>
      <c r="G90" s="9"/>
      <c r="H90" s="9">
        <f t="shared" si="6"/>
        <v>0</v>
      </c>
      <c r="I90" s="158"/>
      <c r="J90" s="174"/>
      <c r="K90" s="72">
        <f t="shared" si="5"/>
        <v>1.2000000000000002</v>
      </c>
      <c r="L90" s="36">
        <v>1</v>
      </c>
      <c r="M90" s="64" t="s">
        <v>384</v>
      </c>
      <c r="N90" s="2"/>
      <c r="O90" s="56" t="s">
        <v>356</v>
      </c>
      <c r="P90">
        <v>1</v>
      </c>
      <c r="Q90" s="91">
        <f t="shared" si="7"/>
        <v>0</v>
      </c>
      <c r="S90" s="7">
        <v>2</v>
      </c>
    </row>
    <row r="91" spans="1:19" ht="30" customHeight="1" x14ac:dyDescent="0.25">
      <c r="A91" s="18">
        <v>89</v>
      </c>
      <c r="B91" s="7" t="s">
        <v>400</v>
      </c>
      <c r="C91" s="8" t="s">
        <v>134</v>
      </c>
      <c r="D91" s="7">
        <v>6000</v>
      </c>
      <c r="E91" s="19"/>
      <c r="F91" s="33">
        <v>1</v>
      </c>
      <c r="G91" s="9"/>
      <c r="H91" s="9">
        <f t="shared" si="6"/>
        <v>0</v>
      </c>
      <c r="I91" s="158"/>
      <c r="J91" s="174"/>
      <c r="K91" s="72">
        <f t="shared" si="5"/>
        <v>0</v>
      </c>
      <c r="L91" s="36"/>
      <c r="M91" s="2"/>
      <c r="N91" s="2"/>
      <c r="O91" s="56" t="s">
        <v>354</v>
      </c>
      <c r="P91">
        <v>1</v>
      </c>
      <c r="Q91" s="91">
        <f t="shared" si="7"/>
        <v>0</v>
      </c>
      <c r="S91" s="7">
        <v>1</v>
      </c>
    </row>
    <row r="92" spans="1:19" ht="30" customHeight="1" x14ac:dyDescent="0.25">
      <c r="A92" s="18">
        <v>90</v>
      </c>
      <c r="B92" s="7" t="s">
        <v>400</v>
      </c>
      <c r="C92" s="8" t="s">
        <v>192</v>
      </c>
      <c r="D92" s="7">
        <v>7500</v>
      </c>
      <c r="E92" s="19"/>
      <c r="F92" s="33">
        <v>1</v>
      </c>
      <c r="G92" s="9"/>
      <c r="H92" s="9">
        <f t="shared" si="6"/>
        <v>0</v>
      </c>
      <c r="I92" s="158"/>
      <c r="J92" s="174"/>
      <c r="K92" s="72">
        <f t="shared" si="5"/>
        <v>0</v>
      </c>
      <c r="L92" s="36"/>
      <c r="M92" s="2"/>
      <c r="N92" s="2"/>
      <c r="O92" s="56" t="s">
        <v>354</v>
      </c>
      <c r="P92">
        <v>1</v>
      </c>
      <c r="Q92" s="91">
        <f t="shared" si="7"/>
        <v>0</v>
      </c>
      <c r="S92" s="7">
        <v>1</v>
      </c>
    </row>
    <row r="93" spans="1:19" ht="30" customHeight="1" x14ac:dyDescent="0.25">
      <c r="A93" s="18">
        <v>91</v>
      </c>
      <c r="B93" s="7" t="s">
        <v>400</v>
      </c>
      <c r="C93" s="8" t="s">
        <v>197</v>
      </c>
      <c r="D93" s="7">
        <v>8000</v>
      </c>
      <c r="E93" s="19"/>
      <c r="F93" s="33">
        <v>1</v>
      </c>
      <c r="G93" s="9"/>
      <c r="H93" s="9">
        <f t="shared" si="6"/>
        <v>0</v>
      </c>
      <c r="I93" s="158"/>
      <c r="J93" s="174"/>
      <c r="K93" s="72">
        <f t="shared" si="5"/>
        <v>0</v>
      </c>
      <c r="L93" s="36">
        <v>0</v>
      </c>
      <c r="M93" s="64" t="s">
        <v>384</v>
      </c>
      <c r="N93" s="2"/>
      <c r="O93" s="56" t="s">
        <v>356</v>
      </c>
      <c r="P93">
        <v>1</v>
      </c>
      <c r="Q93" s="91">
        <f t="shared" si="7"/>
        <v>0</v>
      </c>
      <c r="S93" s="7">
        <v>1</v>
      </c>
    </row>
    <row r="94" spans="1:19" ht="30" customHeight="1" x14ac:dyDescent="0.25">
      <c r="A94" s="18">
        <v>92</v>
      </c>
      <c r="B94" s="7" t="s">
        <v>400</v>
      </c>
      <c r="C94" s="8" t="s">
        <v>198</v>
      </c>
      <c r="D94" s="7">
        <v>8000</v>
      </c>
      <c r="E94" s="19"/>
      <c r="F94" s="33">
        <v>1</v>
      </c>
      <c r="G94" s="9"/>
      <c r="H94" s="9">
        <f t="shared" si="6"/>
        <v>0</v>
      </c>
      <c r="I94" s="158"/>
      <c r="J94" s="174"/>
      <c r="K94" s="72">
        <f t="shared" si="5"/>
        <v>0</v>
      </c>
      <c r="L94" s="36">
        <v>0</v>
      </c>
      <c r="M94" s="64" t="s">
        <v>384</v>
      </c>
      <c r="N94" s="2"/>
      <c r="O94" s="56" t="s">
        <v>356</v>
      </c>
      <c r="P94">
        <v>1</v>
      </c>
      <c r="Q94" s="91">
        <f t="shared" si="7"/>
        <v>0</v>
      </c>
      <c r="S94" s="7">
        <v>1</v>
      </c>
    </row>
    <row r="95" spans="1:19" ht="30" customHeight="1" x14ac:dyDescent="0.25">
      <c r="A95" s="18">
        <v>93</v>
      </c>
      <c r="B95" s="7" t="s">
        <v>400</v>
      </c>
      <c r="C95" s="8" t="s">
        <v>199</v>
      </c>
      <c r="D95" s="7">
        <v>8000</v>
      </c>
      <c r="E95" s="19"/>
      <c r="F95" s="33">
        <v>1</v>
      </c>
      <c r="G95" s="9"/>
      <c r="H95" s="9">
        <f t="shared" si="6"/>
        <v>0</v>
      </c>
      <c r="I95" s="158"/>
      <c r="J95" s="174"/>
      <c r="K95" s="72">
        <f t="shared" si="5"/>
        <v>0</v>
      </c>
      <c r="L95" s="36">
        <v>0</v>
      </c>
      <c r="M95" s="64" t="s">
        <v>384</v>
      </c>
      <c r="N95" s="2"/>
      <c r="O95" s="56" t="s">
        <v>356</v>
      </c>
      <c r="P95">
        <v>1</v>
      </c>
      <c r="Q95" s="91">
        <f t="shared" si="7"/>
        <v>0</v>
      </c>
      <c r="S95" s="7">
        <v>1</v>
      </c>
    </row>
    <row r="96" spans="1:19" ht="30" customHeight="1" x14ac:dyDescent="0.25">
      <c r="A96" s="18">
        <v>94</v>
      </c>
      <c r="B96" s="7" t="s">
        <v>400</v>
      </c>
      <c r="C96" s="8" t="s">
        <v>135</v>
      </c>
      <c r="D96" s="7">
        <v>25000</v>
      </c>
      <c r="E96" s="19"/>
      <c r="F96" s="33">
        <v>3</v>
      </c>
      <c r="G96" s="9"/>
      <c r="H96" s="9">
        <f t="shared" si="6"/>
        <v>0</v>
      </c>
      <c r="I96" s="158"/>
      <c r="J96" s="174"/>
      <c r="K96" s="72">
        <f t="shared" si="5"/>
        <v>43.2</v>
      </c>
      <c r="L96" s="36">
        <v>36</v>
      </c>
      <c r="M96" s="2"/>
      <c r="N96" s="2"/>
      <c r="O96" s="56" t="s">
        <v>354</v>
      </c>
      <c r="P96">
        <v>3</v>
      </c>
      <c r="Q96" s="91">
        <f t="shared" si="7"/>
        <v>0</v>
      </c>
      <c r="S96" s="7">
        <v>44</v>
      </c>
    </row>
    <row r="97" spans="1:19" ht="30" customHeight="1" x14ac:dyDescent="0.25">
      <c r="A97" s="18">
        <v>95</v>
      </c>
      <c r="B97" s="7" t="s">
        <v>400</v>
      </c>
      <c r="C97" s="8" t="s">
        <v>221</v>
      </c>
      <c r="D97" s="7">
        <v>25000</v>
      </c>
      <c r="E97" s="19"/>
      <c r="F97" s="33">
        <v>3</v>
      </c>
      <c r="G97" s="9"/>
      <c r="H97" s="9">
        <f t="shared" si="6"/>
        <v>0</v>
      </c>
      <c r="I97" s="158"/>
      <c r="J97" s="174"/>
      <c r="K97" s="72">
        <f t="shared" ref="K97:K153" si="8">L97/10*12</f>
        <v>42</v>
      </c>
      <c r="L97" s="6">
        <v>35</v>
      </c>
      <c r="O97" s="54" t="s">
        <v>354</v>
      </c>
      <c r="P97">
        <v>3</v>
      </c>
      <c r="Q97" s="91">
        <f t="shared" si="7"/>
        <v>0</v>
      </c>
      <c r="S97" s="7">
        <v>42</v>
      </c>
    </row>
    <row r="98" spans="1:19" ht="30" customHeight="1" x14ac:dyDescent="0.25">
      <c r="A98" s="18">
        <v>96</v>
      </c>
      <c r="B98" s="7" t="s">
        <v>400</v>
      </c>
      <c r="C98" s="8" t="s">
        <v>222</v>
      </c>
      <c r="D98" s="7">
        <v>25000</v>
      </c>
      <c r="E98" s="19"/>
      <c r="F98" s="33">
        <v>3</v>
      </c>
      <c r="G98" s="9"/>
      <c r="H98" s="9">
        <f t="shared" si="6"/>
        <v>0</v>
      </c>
      <c r="I98" s="158"/>
      <c r="J98" s="174"/>
      <c r="K98" s="72">
        <f t="shared" si="8"/>
        <v>14.399999999999999</v>
      </c>
      <c r="L98" s="6">
        <v>12</v>
      </c>
      <c r="O98" s="54" t="s">
        <v>354</v>
      </c>
      <c r="P98">
        <v>3</v>
      </c>
      <c r="Q98" s="91">
        <f t="shared" si="7"/>
        <v>0</v>
      </c>
      <c r="S98" s="7">
        <v>15</v>
      </c>
    </row>
    <row r="99" spans="1:19" ht="30" customHeight="1" x14ac:dyDescent="0.25">
      <c r="A99" s="18">
        <v>97</v>
      </c>
      <c r="B99" s="7" t="s">
        <v>400</v>
      </c>
      <c r="C99" s="8" t="s">
        <v>223</v>
      </c>
      <c r="D99" s="7">
        <v>10000</v>
      </c>
      <c r="E99" s="19"/>
      <c r="F99" s="33">
        <v>2</v>
      </c>
      <c r="G99" s="9"/>
      <c r="H99" s="9">
        <f t="shared" ref="H99:H130" si="9">G99*F99</f>
        <v>0</v>
      </c>
      <c r="I99" s="158"/>
      <c r="J99" s="174"/>
      <c r="K99" s="72">
        <f t="shared" si="8"/>
        <v>14.399999999999999</v>
      </c>
      <c r="L99" s="6">
        <v>12</v>
      </c>
      <c r="O99" s="54" t="s">
        <v>354</v>
      </c>
      <c r="P99">
        <v>2</v>
      </c>
      <c r="Q99" s="91">
        <f t="shared" ref="Q99:Q130" si="10">P99*G99</f>
        <v>0</v>
      </c>
      <c r="S99" s="7">
        <v>15</v>
      </c>
    </row>
    <row r="100" spans="1:19" ht="30" x14ac:dyDescent="0.25">
      <c r="A100" s="18">
        <v>98</v>
      </c>
      <c r="B100" s="7" t="s">
        <v>400</v>
      </c>
      <c r="C100" s="8" t="s">
        <v>224</v>
      </c>
      <c r="D100" s="7">
        <v>10000</v>
      </c>
      <c r="E100" s="19"/>
      <c r="F100" s="33">
        <v>3</v>
      </c>
      <c r="G100" s="9"/>
      <c r="H100" s="9">
        <f t="shared" si="9"/>
        <v>0</v>
      </c>
      <c r="I100" s="158"/>
      <c r="J100" s="174"/>
      <c r="K100" s="72">
        <f t="shared" si="8"/>
        <v>18</v>
      </c>
      <c r="L100" s="6">
        <v>15</v>
      </c>
      <c r="O100" s="54" t="s">
        <v>354</v>
      </c>
      <c r="P100">
        <v>3</v>
      </c>
      <c r="Q100" s="91">
        <f t="shared" si="10"/>
        <v>0</v>
      </c>
      <c r="S100" s="7">
        <v>18</v>
      </c>
    </row>
    <row r="101" spans="1:19" ht="30" x14ac:dyDescent="0.25">
      <c r="A101" s="18">
        <v>99</v>
      </c>
      <c r="B101" s="7" t="s">
        <v>400</v>
      </c>
      <c r="C101" s="8" t="s">
        <v>225</v>
      </c>
      <c r="D101" s="7">
        <v>8500</v>
      </c>
      <c r="E101" s="19"/>
      <c r="F101" s="33">
        <v>51</v>
      </c>
      <c r="G101" s="9"/>
      <c r="H101" s="9">
        <f t="shared" si="9"/>
        <v>0</v>
      </c>
      <c r="I101" s="158"/>
      <c r="J101" s="174"/>
      <c r="K101" s="72">
        <f t="shared" si="8"/>
        <v>216</v>
      </c>
      <c r="L101" s="6">
        <v>180</v>
      </c>
      <c r="O101" s="54" t="s">
        <v>354</v>
      </c>
      <c r="P101">
        <v>51</v>
      </c>
      <c r="Q101" s="91">
        <f t="shared" si="10"/>
        <v>0</v>
      </c>
      <c r="S101" s="7">
        <v>216</v>
      </c>
    </row>
    <row r="102" spans="1:19" ht="30" customHeight="1" x14ac:dyDescent="0.25">
      <c r="A102" s="18">
        <v>100</v>
      </c>
      <c r="B102" s="7" t="s">
        <v>400</v>
      </c>
      <c r="C102" s="8" t="s">
        <v>277</v>
      </c>
      <c r="D102" s="7">
        <v>10000</v>
      </c>
      <c r="E102" s="19"/>
      <c r="F102" s="33">
        <v>1</v>
      </c>
      <c r="G102" s="74"/>
      <c r="H102" s="9">
        <f t="shared" si="9"/>
        <v>0</v>
      </c>
      <c r="I102" s="158"/>
      <c r="J102" s="174"/>
      <c r="K102" s="72">
        <f t="shared" si="8"/>
        <v>0</v>
      </c>
      <c r="O102" s="54" t="s">
        <v>354</v>
      </c>
      <c r="P102">
        <v>1</v>
      </c>
      <c r="Q102" s="91">
        <f t="shared" si="10"/>
        <v>0</v>
      </c>
      <c r="S102" s="7">
        <v>1</v>
      </c>
    </row>
    <row r="103" spans="1:19" ht="30" customHeight="1" x14ac:dyDescent="0.25">
      <c r="A103" s="18">
        <v>101</v>
      </c>
      <c r="B103" s="7" t="s">
        <v>400</v>
      </c>
      <c r="C103" s="8" t="s">
        <v>278</v>
      </c>
      <c r="D103" s="7">
        <v>10000</v>
      </c>
      <c r="E103" s="19"/>
      <c r="F103" s="33">
        <v>1</v>
      </c>
      <c r="G103" s="74"/>
      <c r="H103" s="9">
        <f t="shared" si="9"/>
        <v>0</v>
      </c>
      <c r="I103" s="158"/>
      <c r="J103" s="174"/>
      <c r="K103" s="72">
        <f t="shared" si="8"/>
        <v>0</v>
      </c>
      <c r="O103" s="54" t="s">
        <v>354</v>
      </c>
      <c r="P103">
        <v>1</v>
      </c>
      <c r="Q103" s="91">
        <f t="shared" si="10"/>
        <v>0</v>
      </c>
      <c r="S103" s="7">
        <v>1</v>
      </c>
    </row>
    <row r="104" spans="1:19" ht="30" customHeight="1" x14ac:dyDescent="0.25">
      <c r="A104" s="18">
        <v>102</v>
      </c>
      <c r="B104" s="7" t="s">
        <v>400</v>
      </c>
      <c r="C104" s="8" t="s">
        <v>279</v>
      </c>
      <c r="D104" s="7">
        <v>10000</v>
      </c>
      <c r="E104" s="19"/>
      <c r="F104" s="33">
        <v>1</v>
      </c>
      <c r="G104" s="74"/>
      <c r="H104" s="9">
        <f t="shared" si="9"/>
        <v>0</v>
      </c>
      <c r="I104" s="158"/>
      <c r="J104" s="174"/>
      <c r="K104" s="72">
        <f t="shared" si="8"/>
        <v>0</v>
      </c>
      <c r="O104" s="54" t="s">
        <v>354</v>
      </c>
      <c r="P104">
        <v>1</v>
      </c>
      <c r="Q104" s="91">
        <f t="shared" si="10"/>
        <v>0</v>
      </c>
      <c r="S104" s="7">
        <v>1</v>
      </c>
    </row>
    <row r="105" spans="1:19" ht="30" customHeight="1" x14ac:dyDescent="0.25">
      <c r="A105" s="18">
        <v>103</v>
      </c>
      <c r="B105" s="7" t="s">
        <v>400</v>
      </c>
      <c r="C105" s="8" t="s">
        <v>280</v>
      </c>
      <c r="D105" s="7">
        <v>10000</v>
      </c>
      <c r="E105" s="19"/>
      <c r="F105" s="33">
        <v>1</v>
      </c>
      <c r="G105" s="74"/>
      <c r="H105" s="9">
        <f t="shared" si="9"/>
        <v>0</v>
      </c>
      <c r="I105" s="158"/>
      <c r="J105" s="174"/>
      <c r="K105" s="72">
        <f t="shared" si="8"/>
        <v>0</v>
      </c>
      <c r="O105" s="54" t="s">
        <v>354</v>
      </c>
      <c r="P105">
        <v>1</v>
      </c>
      <c r="Q105" s="91">
        <f t="shared" si="10"/>
        <v>0</v>
      </c>
      <c r="S105" s="7">
        <v>1</v>
      </c>
    </row>
    <row r="106" spans="1:19" ht="30" x14ac:dyDescent="0.25">
      <c r="A106" s="18">
        <v>104</v>
      </c>
      <c r="B106" s="7" t="s">
        <v>410</v>
      </c>
      <c r="C106" s="8" t="s">
        <v>44</v>
      </c>
      <c r="D106" s="7">
        <v>27000</v>
      </c>
      <c r="E106" s="19"/>
      <c r="F106" s="33">
        <v>1</v>
      </c>
      <c r="G106" s="9"/>
      <c r="H106" s="9">
        <f t="shared" si="9"/>
        <v>0</v>
      </c>
      <c r="I106" s="158"/>
      <c r="J106" s="174"/>
      <c r="K106" s="72">
        <f t="shared" si="8"/>
        <v>0</v>
      </c>
      <c r="L106" s="6">
        <v>0</v>
      </c>
      <c r="O106" s="56" t="s">
        <v>354</v>
      </c>
      <c r="P106">
        <v>1</v>
      </c>
      <c r="Q106" s="91">
        <f t="shared" si="10"/>
        <v>0</v>
      </c>
      <c r="S106" s="7">
        <v>1</v>
      </c>
    </row>
    <row r="107" spans="1:19" ht="30" customHeight="1" x14ac:dyDescent="0.25">
      <c r="A107" s="18">
        <v>105</v>
      </c>
      <c r="B107" s="7" t="s">
        <v>410</v>
      </c>
      <c r="C107" s="8" t="s">
        <v>45</v>
      </c>
      <c r="D107" s="7">
        <v>25000</v>
      </c>
      <c r="E107" s="19"/>
      <c r="F107" s="33">
        <v>1</v>
      </c>
      <c r="G107" s="9"/>
      <c r="H107" s="9">
        <f t="shared" si="9"/>
        <v>0</v>
      </c>
      <c r="I107" s="158"/>
      <c r="J107" s="174"/>
      <c r="K107" s="72">
        <f t="shared" si="8"/>
        <v>0</v>
      </c>
      <c r="L107" s="6">
        <v>0</v>
      </c>
      <c r="O107" s="56" t="s">
        <v>354</v>
      </c>
      <c r="P107">
        <v>1</v>
      </c>
      <c r="Q107" s="91">
        <f t="shared" si="10"/>
        <v>0</v>
      </c>
      <c r="S107" s="7">
        <v>1</v>
      </c>
    </row>
    <row r="108" spans="1:19" ht="30" customHeight="1" x14ac:dyDescent="0.25">
      <c r="A108" s="18">
        <v>106</v>
      </c>
      <c r="B108" s="7" t="s">
        <v>410</v>
      </c>
      <c r="C108" s="8" t="s">
        <v>46</v>
      </c>
      <c r="D108" s="7">
        <v>25000</v>
      </c>
      <c r="E108" s="19"/>
      <c r="F108" s="33">
        <v>1</v>
      </c>
      <c r="G108" s="9"/>
      <c r="H108" s="9">
        <f t="shared" si="9"/>
        <v>0</v>
      </c>
      <c r="I108" s="158"/>
      <c r="J108" s="174"/>
      <c r="K108" s="72">
        <f t="shared" si="8"/>
        <v>0</v>
      </c>
      <c r="L108" s="6">
        <v>0</v>
      </c>
      <c r="O108" s="56" t="s">
        <v>354</v>
      </c>
      <c r="P108">
        <v>1</v>
      </c>
      <c r="Q108" s="91">
        <f t="shared" si="10"/>
        <v>0</v>
      </c>
      <c r="S108" s="7">
        <v>1</v>
      </c>
    </row>
    <row r="109" spans="1:19" ht="30" customHeight="1" x14ac:dyDescent="0.25">
      <c r="A109" s="18">
        <v>107</v>
      </c>
      <c r="B109" s="7" t="s">
        <v>410</v>
      </c>
      <c r="C109" s="8" t="s">
        <v>47</v>
      </c>
      <c r="D109" s="7">
        <v>25000</v>
      </c>
      <c r="E109" s="19"/>
      <c r="F109" s="33">
        <v>1</v>
      </c>
      <c r="G109" s="9"/>
      <c r="H109" s="9">
        <f t="shared" si="9"/>
        <v>0</v>
      </c>
      <c r="I109" s="158"/>
      <c r="J109" s="174"/>
      <c r="K109" s="72">
        <f t="shared" si="8"/>
        <v>0</v>
      </c>
      <c r="L109" s="6">
        <v>0</v>
      </c>
      <c r="O109" s="56" t="s">
        <v>354</v>
      </c>
      <c r="P109">
        <v>1</v>
      </c>
      <c r="Q109" s="91">
        <f t="shared" si="10"/>
        <v>0</v>
      </c>
      <c r="S109" s="7">
        <v>1</v>
      </c>
    </row>
    <row r="110" spans="1:19" ht="30" customHeight="1" x14ac:dyDescent="0.25">
      <c r="A110" s="18">
        <v>108</v>
      </c>
      <c r="B110" s="7" t="s">
        <v>410</v>
      </c>
      <c r="C110" s="8" t="s">
        <v>48</v>
      </c>
      <c r="D110" s="7">
        <v>17500</v>
      </c>
      <c r="E110" s="19"/>
      <c r="F110" s="33">
        <v>10</v>
      </c>
      <c r="G110" s="9"/>
      <c r="H110" s="9">
        <f t="shared" si="9"/>
        <v>0</v>
      </c>
      <c r="I110" s="158"/>
      <c r="J110" s="174"/>
      <c r="K110" s="72">
        <f t="shared" si="8"/>
        <v>54</v>
      </c>
      <c r="L110" s="6">
        <v>45</v>
      </c>
      <c r="O110" s="56" t="s">
        <v>354</v>
      </c>
      <c r="P110">
        <v>10</v>
      </c>
      <c r="Q110" s="91">
        <f t="shared" si="10"/>
        <v>0</v>
      </c>
      <c r="S110" s="7">
        <v>54</v>
      </c>
    </row>
    <row r="111" spans="1:19" ht="30" customHeight="1" x14ac:dyDescent="0.25">
      <c r="A111" s="18">
        <v>109</v>
      </c>
      <c r="B111" s="7" t="s">
        <v>410</v>
      </c>
      <c r="C111" s="8" t="s">
        <v>49</v>
      </c>
      <c r="D111" s="7">
        <v>6000</v>
      </c>
      <c r="E111" s="19"/>
      <c r="F111" s="33">
        <v>1</v>
      </c>
      <c r="G111" s="9"/>
      <c r="H111" s="9">
        <f t="shared" si="9"/>
        <v>0</v>
      </c>
      <c r="I111" s="158"/>
      <c r="J111" s="174"/>
      <c r="K111" s="72">
        <f t="shared" si="8"/>
        <v>3.5999999999999996</v>
      </c>
      <c r="L111" s="6">
        <v>3</v>
      </c>
      <c r="O111" s="56" t="s">
        <v>354</v>
      </c>
      <c r="P111">
        <v>1</v>
      </c>
      <c r="Q111" s="91">
        <f t="shared" si="10"/>
        <v>0</v>
      </c>
      <c r="S111" s="7">
        <v>4</v>
      </c>
    </row>
    <row r="112" spans="1:19" ht="30" customHeight="1" x14ac:dyDescent="0.25">
      <c r="A112" s="18">
        <v>110</v>
      </c>
      <c r="B112" s="7" t="s">
        <v>410</v>
      </c>
      <c r="C112" s="8" t="s">
        <v>50</v>
      </c>
      <c r="D112" s="7">
        <v>6000</v>
      </c>
      <c r="E112" s="19"/>
      <c r="F112" s="33">
        <v>1</v>
      </c>
      <c r="G112" s="9"/>
      <c r="H112" s="9">
        <f t="shared" si="9"/>
        <v>0</v>
      </c>
      <c r="I112" s="158"/>
      <c r="J112" s="174"/>
      <c r="K112" s="72">
        <f t="shared" si="8"/>
        <v>3.5999999999999996</v>
      </c>
      <c r="L112" s="6">
        <v>3</v>
      </c>
      <c r="O112" s="56" t="s">
        <v>354</v>
      </c>
      <c r="P112">
        <v>1</v>
      </c>
      <c r="Q112" s="91">
        <f t="shared" si="10"/>
        <v>0</v>
      </c>
      <c r="S112" s="7">
        <v>4</v>
      </c>
    </row>
    <row r="113" spans="1:19" ht="30" customHeight="1" x14ac:dyDescent="0.25">
      <c r="A113" s="18">
        <v>111</v>
      </c>
      <c r="B113" s="7" t="s">
        <v>410</v>
      </c>
      <c r="C113" s="8" t="s">
        <v>51</v>
      </c>
      <c r="D113" s="7">
        <v>6000</v>
      </c>
      <c r="E113" s="19"/>
      <c r="F113" s="33">
        <v>1</v>
      </c>
      <c r="G113" s="9"/>
      <c r="H113" s="9">
        <f t="shared" si="9"/>
        <v>0</v>
      </c>
      <c r="I113" s="158"/>
      <c r="J113" s="174"/>
      <c r="K113" s="72">
        <f t="shared" si="8"/>
        <v>3.5999999999999996</v>
      </c>
      <c r="L113" s="6">
        <v>3</v>
      </c>
      <c r="O113" s="56" t="s">
        <v>354</v>
      </c>
      <c r="P113">
        <v>1</v>
      </c>
      <c r="Q113" s="91">
        <f t="shared" si="10"/>
        <v>0</v>
      </c>
      <c r="S113" s="7">
        <v>4</v>
      </c>
    </row>
    <row r="114" spans="1:19" ht="30" customHeight="1" x14ac:dyDescent="0.25">
      <c r="A114" s="18">
        <v>112</v>
      </c>
      <c r="B114" s="7" t="s">
        <v>410</v>
      </c>
      <c r="C114" s="8" t="s">
        <v>52</v>
      </c>
      <c r="D114" s="7">
        <v>6000</v>
      </c>
      <c r="E114" s="19"/>
      <c r="F114" s="33">
        <v>1</v>
      </c>
      <c r="G114" s="9"/>
      <c r="H114" s="9">
        <f t="shared" si="9"/>
        <v>0</v>
      </c>
      <c r="I114" s="158"/>
      <c r="J114" s="174"/>
      <c r="K114" s="72">
        <f t="shared" si="8"/>
        <v>3.5999999999999996</v>
      </c>
      <c r="L114" s="6">
        <v>3</v>
      </c>
      <c r="O114" s="56" t="s">
        <v>354</v>
      </c>
      <c r="P114">
        <v>1</v>
      </c>
      <c r="Q114" s="91">
        <f t="shared" si="10"/>
        <v>0</v>
      </c>
      <c r="S114" s="7">
        <v>4</v>
      </c>
    </row>
    <row r="115" spans="1:19" ht="30" customHeight="1" x14ac:dyDescent="0.25">
      <c r="A115" s="18">
        <v>113</v>
      </c>
      <c r="B115" s="7" t="s">
        <v>410</v>
      </c>
      <c r="C115" s="8" t="s">
        <v>53</v>
      </c>
      <c r="D115" s="7">
        <v>28000</v>
      </c>
      <c r="E115" s="19"/>
      <c r="F115" s="33">
        <v>1</v>
      </c>
      <c r="G115" s="9"/>
      <c r="H115" s="9">
        <f t="shared" si="9"/>
        <v>0</v>
      </c>
      <c r="I115" s="158"/>
      <c r="J115" s="174"/>
      <c r="K115" s="72">
        <f t="shared" si="8"/>
        <v>2.4000000000000004</v>
      </c>
      <c r="L115" s="6">
        <v>2</v>
      </c>
      <c r="O115" s="56" t="s">
        <v>354</v>
      </c>
      <c r="P115">
        <v>1</v>
      </c>
      <c r="Q115" s="91">
        <f t="shared" si="10"/>
        <v>0</v>
      </c>
      <c r="S115" s="7">
        <v>3</v>
      </c>
    </row>
    <row r="116" spans="1:19" ht="30" customHeight="1" x14ac:dyDescent="0.25">
      <c r="A116" s="18">
        <v>114</v>
      </c>
      <c r="B116" s="7" t="s">
        <v>410</v>
      </c>
      <c r="C116" s="8" t="s">
        <v>54</v>
      </c>
      <c r="D116" s="7">
        <v>26000</v>
      </c>
      <c r="E116" s="19"/>
      <c r="F116" s="33">
        <v>1</v>
      </c>
      <c r="G116" s="9"/>
      <c r="H116" s="9">
        <f t="shared" si="9"/>
        <v>0</v>
      </c>
      <c r="I116" s="158"/>
      <c r="J116" s="174"/>
      <c r="K116" s="72">
        <f t="shared" si="8"/>
        <v>0</v>
      </c>
      <c r="L116" s="6">
        <v>0</v>
      </c>
      <c r="O116" s="56" t="s">
        <v>354</v>
      </c>
      <c r="P116">
        <v>1</v>
      </c>
      <c r="Q116" s="91">
        <f t="shared" si="10"/>
        <v>0</v>
      </c>
      <c r="S116" s="7">
        <v>1</v>
      </c>
    </row>
    <row r="117" spans="1:19" ht="30" x14ac:dyDescent="0.25">
      <c r="A117" s="18">
        <v>115</v>
      </c>
      <c r="B117" s="7" t="s">
        <v>410</v>
      </c>
      <c r="C117" s="8" t="s">
        <v>55</v>
      </c>
      <c r="D117" s="7">
        <v>26000</v>
      </c>
      <c r="E117" s="19"/>
      <c r="F117" s="33">
        <v>1</v>
      </c>
      <c r="G117" s="9"/>
      <c r="H117" s="9">
        <f t="shared" si="9"/>
        <v>0</v>
      </c>
      <c r="I117" s="158"/>
      <c r="J117" s="174"/>
      <c r="K117" s="72">
        <f t="shared" si="8"/>
        <v>0</v>
      </c>
      <c r="L117" s="6">
        <v>0</v>
      </c>
      <c r="O117" s="56" t="s">
        <v>354</v>
      </c>
      <c r="P117">
        <v>1</v>
      </c>
      <c r="Q117" s="91">
        <f t="shared" si="10"/>
        <v>0</v>
      </c>
      <c r="S117" s="7">
        <v>1</v>
      </c>
    </row>
    <row r="118" spans="1:19" ht="30" x14ac:dyDescent="0.25">
      <c r="A118" s="18">
        <v>116</v>
      </c>
      <c r="B118" s="7" t="s">
        <v>410</v>
      </c>
      <c r="C118" s="8" t="s">
        <v>56</v>
      </c>
      <c r="D118" s="7">
        <v>26000</v>
      </c>
      <c r="E118" s="19"/>
      <c r="F118" s="33">
        <v>1</v>
      </c>
      <c r="G118" s="9"/>
      <c r="H118" s="9">
        <f t="shared" si="9"/>
        <v>0</v>
      </c>
      <c r="I118" s="158"/>
      <c r="J118" s="174"/>
      <c r="K118" s="72">
        <f t="shared" si="8"/>
        <v>1.2000000000000002</v>
      </c>
      <c r="L118" s="6">
        <v>1</v>
      </c>
      <c r="O118" s="56" t="s">
        <v>354</v>
      </c>
      <c r="P118">
        <v>1</v>
      </c>
      <c r="Q118" s="91">
        <f t="shared" si="10"/>
        <v>0</v>
      </c>
      <c r="S118" s="7">
        <v>2</v>
      </c>
    </row>
    <row r="119" spans="1:19" ht="30" x14ac:dyDescent="0.25">
      <c r="A119" s="18">
        <v>117</v>
      </c>
      <c r="B119" s="7" t="s">
        <v>410</v>
      </c>
      <c r="C119" s="8" t="s">
        <v>57</v>
      </c>
      <c r="D119" s="7">
        <v>28800</v>
      </c>
      <c r="E119" s="19"/>
      <c r="F119" s="33">
        <v>8</v>
      </c>
      <c r="G119" s="9"/>
      <c r="H119" s="9">
        <f t="shared" si="9"/>
        <v>0</v>
      </c>
      <c r="I119" s="158"/>
      <c r="J119" s="174"/>
      <c r="K119" s="72">
        <f t="shared" si="8"/>
        <v>28.799999999999997</v>
      </c>
      <c r="L119" s="6">
        <v>24</v>
      </c>
      <c r="O119" s="56" t="s">
        <v>354</v>
      </c>
      <c r="P119">
        <v>8</v>
      </c>
      <c r="Q119" s="91">
        <f t="shared" si="10"/>
        <v>0</v>
      </c>
      <c r="S119" s="7">
        <v>29</v>
      </c>
    </row>
    <row r="120" spans="1:19" ht="30" x14ac:dyDescent="0.25">
      <c r="A120" s="18">
        <v>118</v>
      </c>
      <c r="B120" s="7" t="s">
        <v>410</v>
      </c>
      <c r="C120" s="8" t="s">
        <v>163</v>
      </c>
      <c r="D120" s="7">
        <v>13000</v>
      </c>
      <c r="E120" s="19"/>
      <c r="F120" s="33">
        <v>1</v>
      </c>
      <c r="G120" s="9"/>
      <c r="H120" s="9">
        <f t="shared" si="9"/>
        <v>0</v>
      </c>
      <c r="I120" s="158"/>
      <c r="J120" s="174"/>
      <c r="K120" s="72">
        <f t="shared" si="8"/>
        <v>0</v>
      </c>
      <c r="L120" s="36"/>
      <c r="M120" s="2"/>
      <c r="N120" s="2"/>
      <c r="O120" s="56" t="s">
        <v>354</v>
      </c>
      <c r="P120">
        <v>1</v>
      </c>
      <c r="Q120" s="91">
        <f t="shared" si="10"/>
        <v>0</v>
      </c>
      <c r="S120" s="7">
        <v>1</v>
      </c>
    </row>
    <row r="121" spans="1:19" ht="30" x14ac:dyDescent="0.25">
      <c r="A121" s="18">
        <v>119</v>
      </c>
      <c r="B121" s="7" t="s">
        <v>410</v>
      </c>
      <c r="C121" s="8" t="s">
        <v>164</v>
      </c>
      <c r="D121" s="7">
        <v>9000</v>
      </c>
      <c r="E121" s="19"/>
      <c r="F121" s="33">
        <v>1</v>
      </c>
      <c r="G121" s="9"/>
      <c r="H121" s="9">
        <f t="shared" si="9"/>
        <v>0</v>
      </c>
      <c r="I121" s="158"/>
      <c r="J121" s="174"/>
      <c r="K121" s="72">
        <f t="shared" si="8"/>
        <v>0</v>
      </c>
      <c r="L121" s="36"/>
      <c r="M121" s="2"/>
      <c r="N121" s="2"/>
      <c r="O121" s="56" t="s">
        <v>354</v>
      </c>
      <c r="P121">
        <v>1</v>
      </c>
      <c r="Q121" s="91">
        <f t="shared" si="10"/>
        <v>0</v>
      </c>
      <c r="S121" s="7">
        <v>1</v>
      </c>
    </row>
    <row r="122" spans="1:19" ht="30" x14ac:dyDescent="0.25">
      <c r="A122" s="18">
        <v>120</v>
      </c>
      <c r="B122" s="7" t="s">
        <v>410</v>
      </c>
      <c r="C122" s="8" t="s">
        <v>165</v>
      </c>
      <c r="D122" s="7">
        <v>9000</v>
      </c>
      <c r="E122" s="19"/>
      <c r="F122" s="33">
        <v>1</v>
      </c>
      <c r="G122" s="9"/>
      <c r="H122" s="9">
        <f t="shared" si="9"/>
        <v>0</v>
      </c>
      <c r="I122" s="158"/>
      <c r="J122" s="174"/>
      <c r="K122" s="72">
        <f t="shared" si="8"/>
        <v>0</v>
      </c>
      <c r="L122" s="36"/>
      <c r="M122" s="2"/>
      <c r="N122" s="2"/>
      <c r="O122" s="56" t="s">
        <v>354</v>
      </c>
      <c r="P122">
        <v>1</v>
      </c>
      <c r="Q122" s="91">
        <f t="shared" si="10"/>
        <v>0</v>
      </c>
      <c r="S122" s="7">
        <v>1</v>
      </c>
    </row>
    <row r="123" spans="1:19" ht="30" x14ac:dyDescent="0.25">
      <c r="A123" s="18">
        <v>121</v>
      </c>
      <c r="B123" s="7" t="s">
        <v>410</v>
      </c>
      <c r="C123" s="8" t="s">
        <v>166</v>
      </c>
      <c r="D123" s="7">
        <v>9000</v>
      </c>
      <c r="E123" s="19"/>
      <c r="F123" s="33">
        <v>1</v>
      </c>
      <c r="G123" s="9"/>
      <c r="H123" s="9">
        <f t="shared" si="9"/>
        <v>0</v>
      </c>
      <c r="I123" s="158"/>
      <c r="J123" s="174"/>
      <c r="K123" s="72">
        <f t="shared" si="8"/>
        <v>0</v>
      </c>
      <c r="L123" s="36"/>
      <c r="M123" s="2"/>
      <c r="N123" s="2"/>
      <c r="O123" s="56" t="s">
        <v>354</v>
      </c>
      <c r="P123">
        <v>1</v>
      </c>
      <c r="Q123" s="91">
        <f t="shared" si="10"/>
        <v>0</v>
      </c>
      <c r="S123" s="7">
        <v>1</v>
      </c>
    </row>
    <row r="124" spans="1:19" ht="30" x14ac:dyDescent="0.25">
      <c r="A124" s="18">
        <v>122</v>
      </c>
      <c r="B124" s="7" t="s">
        <v>410</v>
      </c>
      <c r="C124" s="8" t="s">
        <v>155</v>
      </c>
      <c r="D124" s="7">
        <v>13000</v>
      </c>
      <c r="E124" s="19"/>
      <c r="F124" s="33">
        <v>3</v>
      </c>
      <c r="G124" s="9"/>
      <c r="H124" s="9">
        <f t="shared" si="9"/>
        <v>0</v>
      </c>
      <c r="I124" s="158"/>
      <c r="J124" s="174"/>
      <c r="K124" s="72">
        <f t="shared" si="8"/>
        <v>9.6000000000000014</v>
      </c>
      <c r="L124" s="36">
        <v>8</v>
      </c>
      <c r="M124" s="2"/>
      <c r="N124" s="2"/>
      <c r="O124" s="56" t="s">
        <v>354</v>
      </c>
      <c r="P124">
        <v>3</v>
      </c>
      <c r="Q124" s="91">
        <f t="shared" si="10"/>
        <v>0</v>
      </c>
      <c r="S124" s="7">
        <v>10</v>
      </c>
    </row>
    <row r="125" spans="1:19" ht="30" x14ac:dyDescent="0.25">
      <c r="A125" s="18">
        <v>123</v>
      </c>
      <c r="B125" s="7" t="s">
        <v>410</v>
      </c>
      <c r="C125" s="8" t="s">
        <v>156</v>
      </c>
      <c r="D125" s="7">
        <v>9000</v>
      </c>
      <c r="E125" s="19"/>
      <c r="F125" s="33">
        <v>1</v>
      </c>
      <c r="G125" s="9"/>
      <c r="H125" s="9">
        <f t="shared" si="9"/>
        <v>0</v>
      </c>
      <c r="I125" s="158"/>
      <c r="J125" s="174"/>
      <c r="K125" s="72">
        <f t="shared" si="8"/>
        <v>0</v>
      </c>
      <c r="L125" s="36">
        <v>0</v>
      </c>
      <c r="M125" s="2"/>
      <c r="N125" s="2"/>
      <c r="O125" s="56" t="s">
        <v>354</v>
      </c>
      <c r="P125">
        <v>1</v>
      </c>
      <c r="Q125" s="91">
        <f t="shared" si="10"/>
        <v>0</v>
      </c>
      <c r="S125" s="7">
        <v>1</v>
      </c>
    </row>
    <row r="126" spans="1:19" ht="30" x14ac:dyDescent="0.25">
      <c r="A126" s="18">
        <v>124</v>
      </c>
      <c r="B126" s="7" t="s">
        <v>410</v>
      </c>
      <c r="C126" s="8" t="s">
        <v>157</v>
      </c>
      <c r="D126" s="7">
        <v>9000</v>
      </c>
      <c r="E126" s="19"/>
      <c r="F126" s="33">
        <v>1</v>
      </c>
      <c r="G126" s="9"/>
      <c r="H126" s="9">
        <f t="shared" si="9"/>
        <v>0</v>
      </c>
      <c r="I126" s="158"/>
      <c r="J126" s="174"/>
      <c r="K126" s="72">
        <f t="shared" si="8"/>
        <v>0</v>
      </c>
      <c r="L126" s="36">
        <v>0</v>
      </c>
      <c r="M126" s="2"/>
      <c r="N126" s="2"/>
      <c r="O126" s="56" t="s">
        <v>354</v>
      </c>
      <c r="P126">
        <v>1</v>
      </c>
      <c r="Q126" s="91">
        <f t="shared" si="10"/>
        <v>0</v>
      </c>
      <c r="S126" s="7">
        <v>1</v>
      </c>
    </row>
    <row r="127" spans="1:19" ht="30" x14ac:dyDescent="0.25">
      <c r="A127" s="18">
        <v>125</v>
      </c>
      <c r="B127" s="7" t="s">
        <v>410</v>
      </c>
      <c r="C127" s="8" t="s">
        <v>158</v>
      </c>
      <c r="D127" s="7">
        <v>9000</v>
      </c>
      <c r="E127" s="19"/>
      <c r="F127" s="33">
        <v>1</v>
      </c>
      <c r="G127" s="9"/>
      <c r="H127" s="9">
        <f t="shared" si="9"/>
        <v>0</v>
      </c>
      <c r="I127" s="158"/>
      <c r="J127" s="174"/>
      <c r="K127" s="72">
        <f t="shared" si="8"/>
        <v>0</v>
      </c>
      <c r="L127" s="36">
        <v>0</v>
      </c>
      <c r="M127" s="2"/>
      <c r="N127" s="2"/>
      <c r="O127" s="56" t="s">
        <v>354</v>
      </c>
      <c r="P127">
        <v>1</v>
      </c>
      <c r="Q127" s="91">
        <f t="shared" si="10"/>
        <v>0</v>
      </c>
      <c r="S127" s="7">
        <v>1</v>
      </c>
    </row>
    <row r="128" spans="1:19" ht="30" x14ac:dyDescent="0.25">
      <c r="A128" s="18">
        <v>126</v>
      </c>
      <c r="B128" s="7" t="s">
        <v>410</v>
      </c>
      <c r="C128" s="8" t="s">
        <v>145</v>
      </c>
      <c r="D128" s="7">
        <v>27000</v>
      </c>
      <c r="E128" s="19"/>
      <c r="F128" s="33">
        <v>1</v>
      </c>
      <c r="G128" s="9"/>
      <c r="H128" s="9">
        <f t="shared" si="9"/>
        <v>0</v>
      </c>
      <c r="I128" s="158"/>
      <c r="J128" s="174"/>
      <c r="K128" s="72">
        <f t="shared" si="8"/>
        <v>0</v>
      </c>
      <c r="L128" s="36"/>
      <c r="M128" s="2"/>
      <c r="N128" s="2"/>
      <c r="O128" s="56" t="s">
        <v>354</v>
      </c>
      <c r="P128">
        <v>1</v>
      </c>
      <c r="Q128" s="91">
        <f t="shared" si="10"/>
        <v>0</v>
      </c>
      <c r="S128" s="7">
        <v>1</v>
      </c>
    </row>
    <row r="129" spans="1:19" ht="30" x14ac:dyDescent="0.25">
      <c r="A129" s="18">
        <v>127</v>
      </c>
      <c r="B129" s="7" t="s">
        <v>410</v>
      </c>
      <c r="C129" s="8" t="s">
        <v>146</v>
      </c>
      <c r="D129" s="7">
        <v>26000</v>
      </c>
      <c r="E129" s="19"/>
      <c r="F129" s="33">
        <v>1</v>
      </c>
      <c r="G129" s="9"/>
      <c r="H129" s="9">
        <f t="shared" si="9"/>
        <v>0</v>
      </c>
      <c r="I129" s="158"/>
      <c r="J129" s="174"/>
      <c r="K129" s="72">
        <f t="shared" si="8"/>
        <v>0</v>
      </c>
      <c r="L129" s="36"/>
      <c r="M129" s="2"/>
      <c r="N129" s="2"/>
      <c r="O129" s="56" t="s">
        <v>354</v>
      </c>
      <c r="P129">
        <v>1</v>
      </c>
      <c r="Q129" s="91">
        <f t="shared" si="10"/>
        <v>0</v>
      </c>
      <c r="S129" s="7">
        <v>1</v>
      </c>
    </row>
    <row r="130" spans="1:19" ht="30" x14ac:dyDescent="0.25">
      <c r="A130" s="18">
        <v>128</v>
      </c>
      <c r="B130" s="7" t="s">
        <v>410</v>
      </c>
      <c r="C130" s="8" t="s">
        <v>147</v>
      </c>
      <c r="D130" s="7">
        <v>26000</v>
      </c>
      <c r="E130" s="19"/>
      <c r="F130" s="33">
        <v>1</v>
      </c>
      <c r="G130" s="9"/>
      <c r="H130" s="9">
        <f t="shared" si="9"/>
        <v>0</v>
      </c>
      <c r="I130" s="158"/>
      <c r="J130" s="174"/>
      <c r="K130" s="72">
        <f t="shared" si="8"/>
        <v>0</v>
      </c>
      <c r="L130" s="36"/>
      <c r="M130" s="2"/>
      <c r="N130" s="2"/>
      <c r="O130" s="56" t="s">
        <v>354</v>
      </c>
      <c r="P130">
        <v>1</v>
      </c>
      <c r="Q130" s="91">
        <f t="shared" si="10"/>
        <v>0</v>
      </c>
      <c r="S130" s="7">
        <v>1</v>
      </c>
    </row>
    <row r="131" spans="1:19" ht="30" x14ac:dyDescent="0.25">
      <c r="A131" s="18">
        <v>129</v>
      </c>
      <c r="B131" s="7" t="s">
        <v>410</v>
      </c>
      <c r="C131" s="8" t="s">
        <v>148</v>
      </c>
      <c r="D131" s="7">
        <v>26000</v>
      </c>
      <c r="E131" s="19"/>
      <c r="F131" s="33">
        <v>1</v>
      </c>
      <c r="G131" s="9"/>
      <c r="H131" s="9">
        <f t="shared" ref="H131:H162" si="11">G131*F131</f>
        <v>0</v>
      </c>
      <c r="I131" s="158"/>
      <c r="J131" s="174"/>
      <c r="K131" s="72">
        <f t="shared" si="8"/>
        <v>0</v>
      </c>
      <c r="L131" s="36"/>
      <c r="M131" s="2"/>
      <c r="N131" s="2"/>
      <c r="O131" s="56" t="s">
        <v>354</v>
      </c>
      <c r="P131">
        <v>1</v>
      </c>
      <c r="Q131" s="91">
        <f t="shared" ref="Q131:Q162" si="12">P131*G131</f>
        <v>0</v>
      </c>
      <c r="S131" s="7">
        <v>1</v>
      </c>
    </row>
    <row r="132" spans="1:19" ht="30" x14ac:dyDescent="0.25">
      <c r="A132" s="18">
        <v>130</v>
      </c>
      <c r="B132" s="7" t="s">
        <v>410</v>
      </c>
      <c r="C132" s="8" t="s">
        <v>137</v>
      </c>
      <c r="D132" s="7">
        <v>28000</v>
      </c>
      <c r="E132" s="19"/>
      <c r="F132" s="33">
        <v>4</v>
      </c>
      <c r="G132" s="9"/>
      <c r="H132" s="9">
        <f t="shared" si="11"/>
        <v>0</v>
      </c>
      <c r="I132" s="158"/>
      <c r="J132" s="174"/>
      <c r="K132" s="72">
        <f t="shared" si="8"/>
        <v>14.399999999999999</v>
      </c>
      <c r="L132" s="36">
        <v>12</v>
      </c>
      <c r="M132" s="2"/>
      <c r="N132" s="2"/>
      <c r="O132" s="56" t="s">
        <v>354</v>
      </c>
      <c r="P132">
        <v>4</v>
      </c>
      <c r="Q132" s="91">
        <f t="shared" si="12"/>
        <v>0</v>
      </c>
      <c r="S132" s="7">
        <v>15</v>
      </c>
    </row>
    <row r="133" spans="1:19" ht="30" x14ac:dyDescent="0.25">
      <c r="A133" s="18">
        <v>131</v>
      </c>
      <c r="B133" s="7" t="s">
        <v>410</v>
      </c>
      <c r="C133" s="8" t="s">
        <v>138</v>
      </c>
      <c r="D133" s="7">
        <v>28000</v>
      </c>
      <c r="E133" s="19"/>
      <c r="F133" s="33">
        <v>2</v>
      </c>
      <c r="G133" s="9"/>
      <c r="H133" s="9">
        <f t="shared" si="11"/>
        <v>0</v>
      </c>
      <c r="I133" s="158"/>
      <c r="J133" s="174"/>
      <c r="K133" s="72">
        <f t="shared" si="8"/>
        <v>7.1999999999999993</v>
      </c>
      <c r="L133" s="36">
        <v>6</v>
      </c>
      <c r="M133" s="2"/>
      <c r="N133" s="2"/>
      <c r="O133" s="56" t="s">
        <v>354</v>
      </c>
      <c r="P133">
        <v>2</v>
      </c>
      <c r="Q133" s="91">
        <f t="shared" si="12"/>
        <v>0</v>
      </c>
      <c r="S133" s="7">
        <v>8</v>
      </c>
    </row>
    <row r="134" spans="1:19" ht="30" x14ac:dyDescent="0.25">
      <c r="A134" s="18">
        <v>132</v>
      </c>
      <c r="B134" s="7" t="s">
        <v>410</v>
      </c>
      <c r="C134" s="8" t="s">
        <v>139</v>
      </c>
      <c r="D134" s="7">
        <v>28000</v>
      </c>
      <c r="E134" s="19"/>
      <c r="F134" s="33">
        <v>2</v>
      </c>
      <c r="G134" s="9"/>
      <c r="H134" s="9">
        <f t="shared" si="11"/>
        <v>0</v>
      </c>
      <c r="I134" s="158"/>
      <c r="J134" s="174"/>
      <c r="K134" s="72">
        <f t="shared" si="8"/>
        <v>7.1999999999999993</v>
      </c>
      <c r="L134" s="36">
        <v>6</v>
      </c>
      <c r="M134" s="2"/>
      <c r="N134" s="2"/>
      <c r="O134" s="56" t="s">
        <v>354</v>
      </c>
      <c r="P134">
        <v>2</v>
      </c>
      <c r="Q134" s="91">
        <f t="shared" si="12"/>
        <v>0</v>
      </c>
      <c r="S134" s="7">
        <v>8</v>
      </c>
    </row>
    <row r="135" spans="1:19" ht="30" x14ac:dyDescent="0.25">
      <c r="A135" s="18">
        <v>133</v>
      </c>
      <c r="B135" s="7" t="s">
        <v>410</v>
      </c>
      <c r="C135" s="8" t="s">
        <v>140</v>
      </c>
      <c r="D135" s="7">
        <v>28000</v>
      </c>
      <c r="E135" s="19"/>
      <c r="F135" s="33">
        <v>2</v>
      </c>
      <c r="G135" s="9"/>
      <c r="H135" s="9">
        <f t="shared" si="11"/>
        <v>0</v>
      </c>
      <c r="I135" s="158"/>
      <c r="J135" s="174"/>
      <c r="K135" s="72">
        <f t="shared" si="8"/>
        <v>7.1999999999999993</v>
      </c>
      <c r="L135" s="36">
        <v>6</v>
      </c>
      <c r="M135" s="2"/>
      <c r="N135" s="2"/>
      <c r="O135" s="56" t="s">
        <v>354</v>
      </c>
      <c r="P135">
        <v>2</v>
      </c>
      <c r="Q135" s="91">
        <f t="shared" si="12"/>
        <v>0</v>
      </c>
      <c r="S135" s="7">
        <v>8</v>
      </c>
    </row>
    <row r="136" spans="1:19" ht="30" x14ac:dyDescent="0.25">
      <c r="A136" s="18">
        <v>134</v>
      </c>
      <c r="B136" s="7" t="s">
        <v>410</v>
      </c>
      <c r="C136" s="50" t="s">
        <v>424</v>
      </c>
      <c r="D136" s="33">
        <v>20000</v>
      </c>
      <c r="E136" s="19"/>
      <c r="F136" s="33">
        <v>1</v>
      </c>
      <c r="G136" s="68"/>
      <c r="H136" s="9">
        <f t="shared" si="11"/>
        <v>0</v>
      </c>
      <c r="I136" s="158"/>
      <c r="J136" s="174"/>
      <c r="K136" s="72">
        <f t="shared" si="8"/>
        <v>0</v>
      </c>
      <c r="P136">
        <v>1</v>
      </c>
      <c r="Q136" s="91">
        <f t="shared" si="12"/>
        <v>0</v>
      </c>
      <c r="S136" s="7">
        <v>1</v>
      </c>
    </row>
    <row r="137" spans="1:19" ht="30" x14ac:dyDescent="0.25">
      <c r="A137" s="18">
        <v>135</v>
      </c>
      <c r="B137" s="7" t="s">
        <v>411</v>
      </c>
      <c r="C137" s="8" t="s">
        <v>105</v>
      </c>
      <c r="D137" s="7">
        <v>16500</v>
      </c>
      <c r="E137" s="19"/>
      <c r="F137" s="33">
        <v>4</v>
      </c>
      <c r="G137" s="9"/>
      <c r="H137" s="9">
        <f t="shared" si="11"/>
        <v>0</v>
      </c>
      <c r="I137" s="158"/>
      <c r="J137" s="174"/>
      <c r="K137" s="72">
        <f t="shared" si="8"/>
        <v>14.399999999999999</v>
      </c>
      <c r="L137" s="6">
        <v>12</v>
      </c>
      <c r="O137" s="54" t="s">
        <v>354</v>
      </c>
      <c r="P137">
        <v>4</v>
      </c>
      <c r="Q137" s="91">
        <f t="shared" si="12"/>
        <v>0</v>
      </c>
      <c r="S137" s="7">
        <v>15</v>
      </c>
    </row>
    <row r="138" spans="1:19" ht="30" x14ac:dyDescent="0.25">
      <c r="A138" s="18">
        <v>136</v>
      </c>
      <c r="B138" s="7" t="s">
        <v>411</v>
      </c>
      <c r="C138" s="8" t="s">
        <v>106</v>
      </c>
      <c r="D138" s="7">
        <v>23600</v>
      </c>
      <c r="E138" s="19"/>
      <c r="F138" s="33">
        <v>6</v>
      </c>
      <c r="G138" s="9"/>
      <c r="H138" s="9">
        <f t="shared" si="11"/>
        <v>0</v>
      </c>
      <c r="I138" s="158"/>
      <c r="J138" s="174"/>
      <c r="K138" s="72">
        <f t="shared" si="8"/>
        <v>24</v>
      </c>
      <c r="L138" s="6">
        <v>20</v>
      </c>
      <c r="O138" s="54" t="s">
        <v>354</v>
      </c>
      <c r="P138">
        <v>6</v>
      </c>
      <c r="Q138" s="91">
        <f t="shared" si="12"/>
        <v>0</v>
      </c>
      <c r="S138" s="7">
        <v>24</v>
      </c>
    </row>
    <row r="139" spans="1:19" ht="30" x14ac:dyDescent="0.25">
      <c r="A139" s="18">
        <v>137</v>
      </c>
      <c r="B139" s="7" t="s">
        <v>411</v>
      </c>
      <c r="C139" s="8" t="s">
        <v>107</v>
      </c>
      <c r="D139" s="7">
        <v>16500</v>
      </c>
      <c r="E139" s="19"/>
      <c r="F139" s="33">
        <v>5</v>
      </c>
      <c r="G139" s="9"/>
      <c r="H139" s="9">
        <f t="shared" si="11"/>
        <v>0</v>
      </c>
      <c r="I139" s="158"/>
      <c r="J139" s="174"/>
      <c r="K139" s="72">
        <f t="shared" si="8"/>
        <v>16.799999999999997</v>
      </c>
      <c r="L139" s="6">
        <v>14</v>
      </c>
      <c r="O139" s="54" t="s">
        <v>354</v>
      </c>
      <c r="P139">
        <v>5</v>
      </c>
      <c r="Q139" s="91">
        <f t="shared" si="12"/>
        <v>0</v>
      </c>
      <c r="S139" s="7">
        <v>17</v>
      </c>
    </row>
    <row r="140" spans="1:19" ht="30" x14ac:dyDescent="0.25">
      <c r="A140" s="18">
        <v>138</v>
      </c>
      <c r="B140" s="7" t="s">
        <v>411</v>
      </c>
      <c r="C140" s="8" t="s">
        <v>108</v>
      </c>
      <c r="D140" s="7">
        <v>16500</v>
      </c>
      <c r="E140" s="19"/>
      <c r="F140" s="33">
        <v>3</v>
      </c>
      <c r="G140" s="9"/>
      <c r="H140" s="9">
        <f t="shared" si="11"/>
        <v>0</v>
      </c>
      <c r="I140" s="158"/>
      <c r="J140" s="174"/>
      <c r="K140" s="72">
        <f t="shared" si="8"/>
        <v>12</v>
      </c>
      <c r="L140" s="6">
        <v>10</v>
      </c>
      <c r="O140" s="54" t="s">
        <v>354</v>
      </c>
      <c r="P140">
        <v>3</v>
      </c>
      <c r="Q140" s="91">
        <f t="shared" si="12"/>
        <v>0</v>
      </c>
      <c r="S140" s="7">
        <v>12</v>
      </c>
    </row>
    <row r="141" spans="1:19" ht="30" x14ac:dyDescent="0.25">
      <c r="A141" s="18">
        <v>139</v>
      </c>
      <c r="B141" s="7" t="s">
        <v>411</v>
      </c>
      <c r="C141" s="8" t="s">
        <v>259</v>
      </c>
      <c r="D141" s="7">
        <v>15500</v>
      </c>
      <c r="E141" s="19"/>
      <c r="F141" s="33">
        <v>15</v>
      </c>
      <c r="G141" s="9"/>
      <c r="H141" s="9">
        <f t="shared" si="11"/>
        <v>0</v>
      </c>
      <c r="I141" s="158"/>
      <c r="J141" s="174"/>
      <c r="K141" s="72">
        <f t="shared" si="8"/>
        <v>57.599999999999994</v>
      </c>
      <c r="L141" s="6">
        <v>48</v>
      </c>
      <c r="O141" s="54" t="s">
        <v>354</v>
      </c>
      <c r="P141">
        <v>15</v>
      </c>
      <c r="Q141" s="91">
        <f t="shared" si="12"/>
        <v>0</v>
      </c>
      <c r="S141" s="7">
        <v>58</v>
      </c>
    </row>
    <row r="142" spans="1:19" ht="30" x14ac:dyDescent="0.25">
      <c r="A142" s="18">
        <v>140</v>
      </c>
      <c r="B142" s="7" t="s">
        <v>411</v>
      </c>
      <c r="C142" s="8" t="s">
        <v>394</v>
      </c>
      <c r="D142" s="7">
        <v>26000</v>
      </c>
      <c r="E142" s="19"/>
      <c r="F142" s="33">
        <v>1</v>
      </c>
      <c r="G142" s="9"/>
      <c r="H142" s="9">
        <f t="shared" si="11"/>
        <v>0</v>
      </c>
      <c r="I142" s="158"/>
      <c r="J142" s="174"/>
      <c r="K142" s="72">
        <f t="shared" si="8"/>
        <v>0</v>
      </c>
      <c r="L142" s="36">
        <v>0</v>
      </c>
      <c r="M142" s="2" t="s">
        <v>322</v>
      </c>
      <c r="N142" s="2"/>
      <c r="O142" s="54" t="s">
        <v>354</v>
      </c>
      <c r="P142">
        <v>1</v>
      </c>
      <c r="Q142" s="91">
        <f t="shared" si="12"/>
        <v>0</v>
      </c>
      <c r="S142" s="7">
        <v>1</v>
      </c>
    </row>
    <row r="143" spans="1:19" ht="30" x14ac:dyDescent="0.25">
      <c r="A143" s="18">
        <v>141</v>
      </c>
      <c r="B143" s="7" t="s">
        <v>411</v>
      </c>
      <c r="C143" s="8" t="s">
        <v>395</v>
      </c>
      <c r="D143" s="7">
        <v>15000</v>
      </c>
      <c r="E143" s="19"/>
      <c r="F143" s="33">
        <v>1</v>
      </c>
      <c r="G143" s="9"/>
      <c r="H143" s="9">
        <f t="shared" si="11"/>
        <v>0</v>
      </c>
      <c r="I143" s="158"/>
      <c r="J143" s="174"/>
      <c r="K143" s="72">
        <f t="shared" si="8"/>
        <v>0</v>
      </c>
      <c r="L143" s="36">
        <v>0</v>
      </c>
      <c r="M143" s="2" t="s">
        <v>323</v>
      </c>
      <c r="N143" s="2"/>
      <c r="O143" s="54" t="s">
        <v>354</v>
      </c>
      <c r="P143">
        <v>1</v>
      </c>
      <c r="Q143" s="91">
        <f t="shared" si="12"/>
        <v>0</v>
      </c>
      <c r="S143" s="7">
        <v>1</v>
      </c>
    </row>
    <row r="144" spans="1:19" ht="30" x14ac:dyDescent="0.25">
      <c r="A144" s="18">
        <v>142</v>
      </c>
      <c r="B144" s="7" t="s">
        <v>411</v>
      </c>
      <c r="C144" s="8" t="s">
        <v>396</v>
      </c>
      <c r="D144" s="7">
        <v>15000</v>
      </c>
      <c r="E144" s="19"/>
      <c r="F144" s="33">
        <v>1</v>
      </c>
      <c r="G144" s="9"/>
      <c r="H144" s="9">
        <f t="shared" si="11"/>
        <v>0</v>
      </c>
      <c r="I144" s="158"/>
      <c r="J144" s="174"/>
      <c r="K144" s="72">
        <f t="shared" si="8"/>
        <v>0</v>
      </c>
      <c r="L144" s="36">
        <v>0</v>
      </c>
      <c r="M144" s="2" t="s">
        <v>324</v>
      </c>
      <c r="N144" s="2"/>
      <c r="O144" s="54" t="s">
        <v>354</v>
      </c>
      <c r="P144">
        <v>1</v>
      </c>
      <c r="Q144" s="91">
        <f t="shared" si="12"/>
        <v>0</v>
      </c>
      <c r="S144" s="7">
        <v>1</v>
      </c>
    </row>
    <row r="145" spans="1:19" ht="30" x14ac:dyDescent="0.25">
      <c r="A145" s="18">
        <v>143</v>
      </c>
      <c r="B145" s="7" t="s">
        <v>411</v>
      </c>
      <c r="C145" s="8" t="s">
        <v>397</v>
      </c>
      <c r="D145" s="7">
        <v>15000</v>
      </c>
      <c r="E145" s="19"/>
      <c r="F145" s="33">
        <v>1</v>
      </c>
      <c r="G145" s="9"/>
      <c r="H145" s="9">
        <f t="shared" si="11"/>
        <v>0</v>
      </c>
      <c r="I145" s="158"/>
      <c r="J145" s="174"/>
      <c r="K145" s="72">
        <f t="shared" si="8"/>
        <v>0</v>
      </c>
      <c r="L145" s="36">
        <v>0</v>
      </c>
      <c r="M145" s="2" t="s">
        <v>325</v>
      </c>
      <c r="N145" s="2"/>
      <c r="O145" s="54" t="s">
        <v>354</v>
      </c>
      <c r="P145">
        <v>1</v>
      </c>
      <c r="Q145" s="91">
        <f t="shared" si="12"/>
        <v>0</v>
      </c>
      <c r="S145" s="7">
        <v>1</v>
      </c>
    </row>
    <row r="146" spans="1:19" ht="30" x14ac:dyDescent="0.25">
      <c r="A146" s="18">
        <v>144</v>
      </c>
      <c r="B146" s="7" t="s">
        <v>411</v>
      </c>
      <c r="C146" s="8" t="s">
        <v>126</v>
      </c>
      <c r="D146" s="7">
        <v>88000</v>
      </c>
      <c r="E146" s="19"/>
      <c r="F146" s="33">
        <v>1</v>
      </c>
      <c r="G146" s="9"/>
      <c r="H146" s="9">
        <f t="shared" si="11"/>
        <v>0</v>
      </c>
      <c r="I146" s="158"/>
      <c r="J146" s="174"/>
      <c r="K146" s="72">
        <f t="shared" si="8"/>
        <v>0</v>
      </c>
      <c r="L146" s="36"/>
      <c r="M146" s="2"/>
      <c r="N146" s="2"/>
      <c r="O146" s="54" t="s">
        <v>354</v>
      </c>
      <c r="P146">
        <v>1</v>
      </c>
      <c r="Q146" s="91">
        <f t="shared" si="12"/>
        <v>0</v>
      </c>
      <c r="S146" s="7">
        <v>1</v>
      </c>
    </row>
    <row r="147" spans="1:19" ht="30" x14ac:dyDescent="0.25">
      <c r="A147" s="18">
        <v>145</v>
      </c>
      <c r="B147" s="7" t="s">
        <v>411</v>
      </c>
      <c r="C147" s="8" t="s">
        <v>432</v>
      </c>
      <c r="D147" s="33">
        <v>36000</v>
      </c>
      <c r="E147" s="19"/>
      <c r="F147" s="33">
        <v>1</v>
      </c>
      <c r="G147" s="68"/>
      <c r="H147" s="9">
        <f t="shared" si="11"/>
        <v>0</v>
      </c>
      <c r="I147" s="158"/>
      <c r="J147" s="174"/>
      <c r="K147" s="72">
        <f t="shared" si="8"/>
        <v>0</v>
      </c>
      <c r="O147" s="54" t="s">
        <v>354</v>
      </c>
      <c r="P147">
        <v>1</v>
      </c>
      <c r="Q147" s="91">
        <f t="shared" si="12"/>
        <v>0</v>
      </c>
      <c r="S147" s="7">
        <v>1</v>
      </c>
    </row>
    <row r="148" spans="1:19" ht="30" x14ac:dyDescent="0.25">
      <c r="A148" s="18">
        <v>146</v>
      </c>
      <c r="B148" s="7" t="s">
        <v>411</v>
      </c>
      <c r="C148" s="8" t="s">
        <v>433</v>
      </c>
      <c r="D148" s="33">
        <v>21000</v>
      </c>
      <c r="E148" s="19"/>
      <c r="F148" s="33">
        <v>1</v>
      </c>
      <c r="G148" s="85"/>
      <c r="H148" s="9">
        <f t="shared" si="11"/>
        <v>0</v>
      </c>
      <c r="I148" s="158"/>
      <c r="J148" s="174"/>
      <c r="K148" s="72">
        <f t="shared" si="8"/>
        <v>0</v>
      </c>
      <c r="O148" s="54" t="s">
        <v>354</v>
      </c>
      <c r="P148">
        <v>1</v>
      </c>
      <c r="Q148" s="91">
        <f t="shared" si="12"/>
        <v>0</v>
      </c>
      <c r="S148" s="7">
        <v>1</v>
      </c>
    </row>
    <row r="149" spans="1:19" ht="30" x14ac:dyDescent="0.25">
      <c r="A149" s="18">
        <v>147</v>
      </c>
      <c r="B149" s="7" t="s">
        <v>411</v>
      </c>
      <c r="C149" s="8" t="s">
        <v>434</v>
      </c>
      <c r="D149" s="33">
        <v>21000</v>
      </c>
      <c r="E149" s="19"/>
      <c r="F149" s="33">
        <v>1</v>
      </c>
      <c r="G149" s="85"/>
      <c r="H149" s="9">
        <f t="shared" si="11"/>
        <v>0</v>
      </c>
      <c r="I149" s="158"/>
      <c r="J149" s="174"/>
      <c r="K149" s="72">
        <f t="shared" si="8"/>
        <v>0</v>
      </c>
      <c r="O149" s="54" t="s">
        <v>354</v>
      </c>
      <c r="P149">
        <v>1</v>
      </c>
      <c r="Q149" s="91">
        <f t="shared" si="12"/>
        <v>0</v>
      </c>
      <c r="S149" s="7">
        <v>1</v>
      </c>
    </row>
    <row r="150" spans="1:19" ht="30" x14ac:dyDescent="0.25">
      <c r="A150" s="18">
        <v>148</v>
      </c>
      <c r="B150" s="7" t="s">
        <v>411</v>
      </c>
      <c r="C150" s="8" t="s">
        <v>435</v>
      </c>
      <c r="D150" s="33">
        <v>21000</v>
      </c>
      <c r="E150" s="19"/>
      <c r="F150" s="33">
        <v>1</v>
      </c>
      <c r="G150" s="85"/>
      <c r="H150" s="9">
        <f t="shared" si="11"/>
        <v>0</v>
      </c>
      <c r="I150" s="158"/>
      <c r="J150" s="174"/>
      <c r="K150" s="72">
        <f t="shared" si="8"/>
        <v>0</v>
      </c>
      <c r="O150" s="54" t="s">
        <v>354</v>
      </c>
      <c r="P150">
        <v>1</v>
      </c>
      <c r="Q150" s="91">
        <f t="shared" si="12"/>
        <v>0</v>
      </c>
      <c r="S150" s="7">
        <v>1</v>
      </c>
    </row>
    <row r="151" spans="1:19" ht="30" x14ac:dyDescent="0.25">
      <c r="A151" s="18">
        <v>149</v>
      </c>
      <c r="B151" s="7" t="s">
        <v>411</v>
      </c>
      <c r="C151" s="8" t="s">
        <v>237</v>
      </c>
      <c r="D151" s="7">
        <v>7000</v>
      </c>
      <c r="E151" s="19"/>
      <c r="F151" s="33">
        <v>1</v>
      </c>
      <c r="G151" s="9"/>
      <c r="H151" s="9">
        <f t="shared" si="11"/>
        <v>0</v>
      </c>
      <c r="I151" s="158"/>
      <c r="J151" s="174"/>
      <c r="K151" s="72">
        <f t="shared" si="8"/>
        <v>0</v>
      </c>
      <c r="L151"/>
      <c r="P151">
        <v>1</v>
      </c>
      <c r="Q151" s="91">
        <f t="shared" si="12"/>
        <v>0</v>
      </c>
      <c r="S151" s="7">
        <v>1</v>
      </c>
    </row>
    <row r="152" spans="1:19" ht="30" x14ac:dyDescent="0.25">
      <c r="A152" s="18">
        <v>150</v>
      </c>
      <c r="B152" s="7" t="s">
        <v>411</v>
      </c>
      <c r="C152" s="8" t="s">
        <v>238</v>
      </c>
      <c r="D152" s="7">
        <v>5900</v>
      </c>
      <c r="E152" s="19"/>
      <c r="F152" s="33">
        <v>1</v>
      </c>
      <c r="G152" s="9"/>
      <c r="H152" s="9">
        <f t="shared" si="11"/>
        <v>0</v>
      </c>
      <c r="I152" s="158"/>
      <c r="J152" s="174"/>
      <c r="K152" s="72">
        <f t="shared" si="8"/>
        <v>0</v>
      </c>
      <c r="L152"/>
      <c r="P152">
        <v>1</v>
      </c>
      <c r="Q152" s="91">
        <f t="shared" si="12"/>
        <v>0</v>
      </c>
      <c r="S152" s="7">
        <v>1</v>
      </c>
    </row>
    <row r="153" spans="1:19" ht="30" x14ac:dyDescent="0.25">
      <c r="A153" s="18">
        <v>151</v>
      </c>
      <c r="B153" s="7" t="s">
        <v>411</v>
      </c>
      <c r="C153" s="8" t="s">
        <v>239</v>
      </c>
      <c r="D153" s="7">
        <v>5900</v>
      </c>
      <c r="E153" s="19"/>
      <c r="F153" s="33">
        <v>1</v>
      </c>
      <c r="G153" s="9"/>
      <c r="H153" s="9">
        <f t="shared" si="11"/>
        <v>0</v>
      </c>
      <c r="I153" s="158"/>
      <c r="J153" s="174"/>
      <c r="K153" s="72">
        <f t="shared" si="8"/>
        <v>0</v>
      </c>
      <c r="L153"/>
      <c r="P153">
        <v>1</v>
      </c>
      <c r="Q153" s="91">
        <f t="shared" si="12"/>
        <v>0</v>
      </c>
      <c r="S153" s="7">
        <v>1</v>
      </c>
    </row>
    <row r="154" spans="1:19" ht="30" x14ac:dyDescent="0.25">
      <c r="A154" s="18">
        <v>152</v>
      </c>
      <c r="B154" s="7" t="s">
        <v>411</v>
      </c>
      <c r="C154" s="8" t="s">
        <v>240</v>
      </c>
      <c r="D154" s="7">
        <v>5900</v>
      </c>
      <c r="E154" s="19"/>
      <c r="F154" s="33">
        <v>1</v>
      </c>
      <c r="G154" s="9"/>
      <c r="H154" s="9">
        <f t="shared" si="11"/>
        <v>0</v>
      </c>
      <c r="I154" s="158"/>
      <c r="J154" s="174"/>
      <c r="K154" s="72">
        <f t="shared" ref="K154:K180" si="13">L154/10*12</f>
        <v>0</v>
      </c>
      <c r="L154"/>
      <c r="P154">
        <v>1</v>
      </c>
      <c r="Q154" s="91">
        <f t="shared" si="12"/>
        <v>0</v>
      </c>
      <c r="S154" s="7">
        <v>1</v>
      </c>
    </row>
    <row r="155" spans="1:19" ht="30" x14ac:dyDescent="0.25">
      <c r="A155" s="18">
        <v>153</v>
      </c>
      <c r="B155" s="7" t="s">
        <v>412</v>
      </c>
      <c r="C155" s="8" t="s">
        <v>95</v>
      </c>
      <c r="D155" s="7">
        <v>10000</v>
      </c>
      <c r="E155" s="19"/>
      <c r="F155" s="33">
        <v>1</v>
      </c>
      <c r="G155" s="9"/>
      <c r="H155" s="9">
        <f t="shared" si="11"/>
        <v>0</v>
      </c>
      <c r="I155" s="158"/>
      <c r="J155" s="174"/>
      <c r="K155" s="72">
        <f t="shared" si="13"/>
        <v>0</v>
      </c>
      <c r="O155" s="54" t="s">
        <v>354</v>
      </c>
      <c r="P155">
        <v>1</v>
      </c>
      <c r="Q155" s="91">
        <f t="shared" si="12"/>
        <v>0</v>
      </c>
      <c r="S155" s="7">
        <v>1</v>
      </c>
    </row>
    <row r="156" spans="1:19" ht="30" x14ac:dyDescent="0.25">
      <c r="A156" s="18">
        <v>154</v>
      </c>
      <c r="B156" s="7" t="s">
        <v>412</v>
      </c>
      <c r="C156" s="8" t="s">
        <v>96</v>
      </c>
      <c r="D156" s="7">
        <v>10000</v>
      </c>
      <c r="E156" s="19"/>
      <c r="F156" s="33">
        <v>1</v>
      </c>
      <c r="G156" s="9"/>
      <c r="H156" s="9">
        <f t="shared" si="11"/>
        <v>0</v>
      </c>
      <c r="I156" s="158"/>
      <c r="J156" s="174"/>
      <c r="K156" s="72">
        <f t="shared" si="13"/>
        <v>0</v>
      </c>
      <c r="O156" s="54" t="s">
        <v>354</v>
      </c>
      <c r="P156">
        <v>1</v>
      </c>
      <c r="Q156" s="91">
        <f t="shared" si="12"/>
        <v>0</v>
      </c>
      <c r="S156" s="7">
        <v>1</v>
      </c>
    </row>
    <row r="157" spans="1:19" ht="30" x14ac:dyDescent="0.25">
      <c r="A157" s="18">
        <v>155</v>
      </c>
      <c r="B157" s="7" t="s">
        <v>412</v>
      </c>
      <c r="C157" s="8" t="s">
        <v>457</v>
      </c>
      <c r="D157" s="7">
        <v>10000</v>
      </c>
      <c r="E157" s="19"/>
      <c r="F157" s="33">
        <v>1</v>
      </c>
      <c r="G157" s="9"/>
      <c r="H157" s="9">
        <f t="shared" si="11"/>
        <v>0</v>
      </c>
      <c r="I157" s="158"/>
      <c r="J157" s="174"/>
      <c r="K157" s="72">
        <f t="shared" si="13"/>
        <v>0</v>
      </c>
      <c r="O157" s="54" t="s">
        <v>354</v>
      </c>
      <c r="P157">
        <v>1</v>
      </c>
      <c r="Q157" s="91">
        <f t="shared" si="12"/>
        <v>0</v>
      </c>
      <c r="S157" s="7">
        <v>1</v>
      </c>
    </row>
    <row r="158" spans="1:19" ht="30" x14ac:dyDescent="0.25">
      <c r="A158" s="18">
        <v>156</v>
      </c>
      <c r="B158" s="7" t="s">
        <v>412</v>
      </c>
      <c r="C158" s="8" t="s">
        <v>413</v>
      </c>
      <c r="D158" s="7">
        <v>10000</v>
      </c>
      <c r="E158" s="19"/>
      <c r="F158" s="33">
        <v>1</v>
      </c>
      <c r="G158" s="9"/>
      <c r="H158" s="9">
        <f t="shared" si="11"/>
        <v>0</v>
      </c>
      <c r="I158" s="158"/>
      <c r="J158" s="174"/>
      <c r="K158" s="72">
        <f t="shared" si="13"/>
        <v>0</v>
      </c>
      <c r="O158" s="54" t="s">
        <v>354</v>
      </c>
      <c r="P158">
        <v>1</v>
      </c>
      <c r="Q158" s="91">
        <f t="shared" si="12"/>
        <v>0</v>
      </c>
      <c r="S158" s="7">
        <v>1</v>
      </c>
    </row>
    <row r="159" spans="1:19" ht="30" x14ac:dyDescent="0.25">
      <c r="A159" s="18">
        <v>157</v>
      </c>
      <c r="B159" s="7" t="s">
        <v>412</v>
      </c>
      <c r="C159" s="20" t="s">
        <v>458</v>
      </c>
      <c r="D159" s="7">
        <v>3000</v>
      </c>
      <c r="E159" s="19"/>
      <c r="F159" s="33">
        <v>1</v>
      </c>
      <c r="G159" s="9"/>
      <c r="H159" s="9">
        <f t="shared" si="11"/>
        <v>0</v>
      </c>
      <c r="I159" s="158"/>
      <c r="J159" s="174"/>
      <c r="K159" s="72">
        <f t="shared" si="13"/>
        <v>3.5999999999999996</v>
      </c>
      <c r="L159" s="36">
        <v>3</v>
      </c>
      <c r="M159" s="64" t="s">
        <v>386</v>
      </c>
      <c r="N159" s="2"/>
      <c r="O159" s="54" t="s">
        <v>388</v>
      </c>
      <c r="P159">
        <v>1</v>
      </c>
      <c r="Q159" s="91">
        <f t="shared" si="12"/>
        <v>0</v>
      </c>
      <c r="S159" s="7">
        <v>4</v>
      </c>
    </row>
    <row r="160" spans="1:19" ht="30" x14ac:dyDescent="0.25">
      <c r="A160" s="18">
        <v>158</v>
      </c>
      <c r="B160" s="7" t="s">
        <v>412</v>
      </c>
      <c r="C160" s="8" t="s">
        <v>270</v>
      </c>
      <c r="D160" s="7">
        <v>5000</v>
      </c>
      <c r="E160" s="19"/>
      <c r="F160" s="33">
        <v>2</v>
      </c>
      <c r="G160" s="74"/>
      <c r="H160" s="9">
        <f t="shared" si="11"/>
        <v>0</v>
      </c>
      <c r="I160" s="158"/>
      <c r="J160" s="174"/>
      <c r="K160" s="72">
        <f t="shared" si="13"/>
        <v>6</v>
      </c>
      <c r="L160" s="6">
        <v>5</v>
      </c>
      <c r="O160" s="54" t="s">
        <v>354</v>
      </c>
      <c r="P160">
        <v>2</v>
      </c>
      <c r="Q160" s="91">
        <f t="shared" si="12"/>
        <v>0</v>
      </c>
      <c r="S160" s="7">
        <v>6</v>
      </c>
    </row>
    <row r="161" spans="1:19" ht="30" x14ac:dyDescent="0.25">
      <c r="A161" s="18">
        <v>159</v>
      </c>
      <c r="B161" s="7" t="s">
        <v>412</v>
      </c>
      <c r="C161" s="8" t="s">
        <v>271</v>
      </c>
      <c r="D161" s="7">
        <v>5000</v>
      </c>
      <c r="E161" s="19"/>
      <c r="F161" s="33">
        <v>1</v>
      </c>
      <c r="G161" s="74"/>
      <c r="H161" s="9">
        <f t="shared" si="11"/>
        <v>0</v>
      </c>
      <c r="I161" s="158"/>
      <c r="J161" s="174"/>
      <c r="K161" s="72">
        <f t="shared" si="13"/>
        <v>3.5999999999999996</v>
      </c>
      <c r="L161" s="6">
        <v>3</v>
      </c>
      <c r="O161" s="54" t="s">
        <v>354</v>
      </c>
      <c r="P161">
        <v>1</v>
      </c>
      <c r="Q161" s="91">
        <f t="shared" si="12"/>
        <v>0</v>
      </c>
      <c r="S161" s="7">
        <v>4</v>
      </c>
    </row>
    <row r="162" spans="1:19" ht="30" x14ac:dyDescent="0.25">
      <c r="A162" s="18">
        <v>160</v>
      </c>
      <c r="B162" s="7" t="s">
        <v>412</v>
      </c>
      <c r="C162" s="8" t="s">
        <v>272</v>
      </c>
      <c r="D162" s="7">
        <v>5000</v>
      </c>
      <c r="E162" s="19"/>
      <c r="F162" s="33">
        <v>2</v>
      </c>
      <c r="G162" s="74"/>
      <c r="H162" s="9">
        <f t="shared" si="11"/>
        <v>0</v>
      </c>
      <c r="I162" s="158"/>
      <c r="J162" s="174"/>
      <c r="K162" s="72">
        <f t="shared" si="13"/>
        <v>4.8000000000000007</v>
      </c>
      <c r="L162" s="6">
        <v>4</v>
      </c>
      <c r="O162" s="54" t="s">
        <v>354</v>
      </c>
      <c r="P162">
        <v>2</v>
      </c>
      <c r="Q162" s="91">
        <f t="shared" si="12"/>
        <v>0</v>
      </c>
      <c r="S162" s="7">
        <v>5</v>
      </c>
    </row>
    <row r="163" spans="1:19" ht="30" x14ac:dyDescent="0.25">
      <c r="A163" s="18">
        <v>161</v>
      </c>
      <c r="B163" s="7" t="s">
        <v>412</v>
      </c>
      <c r="C163" s="8" t="s">
        <v>273</v>
      </c>
      <c r="D163" s="7">
        <v>5000</v>
      </c>
      <c r="E163" s="19"/>
      <c r="F163" s="33">
        <v>2</v>
      </c>
      <c r="G163" s="74"/>
      <c r="H163" s="9">
        <f t="shared" ref="H163:H194" si="14">G163*F163</f>
        <v>0</v>
      </c>
      <c r="I163" s="158"/>
      <c r="J163" s="174"/>
      <c r="K163" s="72">
        <f t="shared" si="13"/>
        <v>4.8000000000000007</v>
      </c>
      <c r="L163" s="6">
        <v>4</v>
      </c>
      <c r="O163" s="54" t="s">
        <v>354</v>
      </c>
      <c r="P163">
        <v>2</v>
      </c>
      <c r="Q163" s="91">
        <f t="shared" ref="Q163:Q194" si="15">P163*G163</f>
        <v>0</v>
      </c>
      <c r="S163" s="7">
        <v>5</v>
      </c>
    </row>
    <row r="164" spans="1:19" ht="30" x14ac:dyDescent="0.25">
      <c r="A164" s="18">
        <v>162</v>
      </c>
      <c r="B164" s="7" t="s">
        <v>412</v>
      </c>
      <c r="C164" s="69" t="s">
        <v>282</v>
      </c>
      <c r="D164" s="32">
        <v>7300</v>
      </c>
      <c r="E164" s="19"/>
      <c r="F164" s="33">
        <v>1</v>
      </c>
      <c r="G164" s="34"/>
      <c r="H164" s="9">
        <f t="shared" si="14"/>
        <v>0</v>
      </c>
      <c r="I164" s="158"/>
      <c r="J164" s="174"/>
      <c r="K164" s="72">
        <f t="shared" si="13"/>
        <v>0</v>
      </c>
      <c r="O164" s="54" t="s">
        <v>354</v>
      </c>
      <c r="P164">
        <v>1</v>
      </c>
      <c r="Q164" s="91">
        <f t="shared" si="15"/>
        <v>0</v>
      </c>
      <c r="S164" s="7">
        <v>1</v>
      </c>
    </row>
    <row r="165" spans="1:19" ht="30" x14ac:dyDescent="0.25">
      <c r="A165" s="18">
        <v>163</v>
      </c>
      <c r="B165" s="7" t="s">
        <v>412</v>
      </c>
      <c r="C165" s="69" t="s">
        <v>283</v>
      </c>
      <c r="D165" s="32">
        <v>7300</v>
      </c>
      <c r="E165" s="19"/>
      <c r="F165" s="33">
        <v>1</v>
      </c>
      <c r="G165" s="34"/>
      <c r="H165" s="9">
        <f t="shared" si="14"/>
        <v>0</v>
      </c>
      <c r="I165" s="158"/>
      <c r="J165" s="174"/>
      <c r="K165" s="72">
        <f t="shared" si="13"/>
        <v>0</v>
      </c>
      <c r="O165" s="54" t="s">
        <v>354</v>
      </c>
      <c r="P165">
        <v>1</v>
      </c>
      <c r="Q165" s="91">
        <f t="shared" si="15"/>
        <v>0</v>
      </c>
      <c r="S165" s="7">
        <v>1</v>
      </c>
    </row>
    <row r="166" spans="1:19" ht="30" x14ac:dyDescent="0.25">
      <c r="A166" s="18">
        <v>164</v>
      </c>
      <c r="B166" s="7" t="s">
        <v>417</v>
      </c>
      <c r="C166" s="8" t="s">
        <v>167</v>
      </c>
      <c r="D166" s="7" t="s">
        <v>444</v>
      </c>
      <c r="E166" s="19"/>
      <c r="F166" s="33">
        <v>2</v>
      </c>
      <c r="G166" s="9"/>
      <c r="H166" s="9">
        <f t="shared" si="14"/>
        <v>0</v>
      </c>
      <c r="I166" s="158"/>
      <c r="J166" s="174"/>
      <c r="K166" s="72">
        <f t="shared" si="13"/>
        <v>6</v>
      </c>
      <c r="L166" s="36">
        <v>5</v>
      </c>
      <c r="M166" s="64" t="s">
        <v>391</v>
      </c>
      <c r="N166" s="2"/>
      <c r="O166" s="56" t="s">
        <v>356</v>
      </c>
      <c r="P166">
        <v>2</v>
      </c>
      <c r="Q166" s="91">
        <f t="shared" si="15"/>
        <v>0</v>
      </c>
      <c r="S166" s="7">
        <v>6</v>
      </c>
    </row>
    <row r="167" spans="1:19" ht="30" x14ac:dyDescent="0.25">
      <c r="A167" s="18">
        <v>165</v>
      </c>
      <c r="B167" s="7" t="s">
        <v>417</v>
      </c>
      <c r="C167" s="8" t="s">
        <v>168</v>
      </c>
      <c r="D167" s="7">
        <v>300</v>
      </c>
      <c r="E167" s="19"/>
      <c r="F167" s="33">
        <v>1</v>
      </c>
      <c r="G167" s="9"/>
      <c r="H167" s="9">
        <f t="shared" si="14"/>
        <v>0</v>
      </c>
      <c r="I167" s="158"/>
      <c r="J167" s="174"/>
      <c r="K167" s="72">
        <f t="shared" si="13"/>
        <v>3.5999999999999996</v>
      </c>
      <c r="L167" s="36">
        <v>3</v>
      </c>
      <c r="M167" s="64" t="s">
        <v>391</v>
      </c>
      <c r="N167" s="2"/>
      <c r="O167" s="56" t="s">
        <v>356</v>
      </c>
      <c r="P167">
        <v>1</v>
      </c>
      <c r="Q167" s="91">
        <f t="shared" si="15"/>
        <v>0</v>
      </c>
      <c r="S167" s="7">
        <v>4</v>
      </c>
    </row>
    <row r="168" spans="1:19" ht="30" x14ac:dyDescent="0.25">
      <c r="A168" s="18">
        <v>166</v>
      </c>
      <c r="B168" s="7" t="s">
        <v>417</v>
      </c>
      <c r="C168" s="8" t="s">
        <v>169</v>
      </c>
      <c r="D168" s="7">
        <v>300</v>
      </c>
      <c r="E168" s="19"/>
      <c r="F168" s="33">
        <v>3</v>
      </c>
      <c r="G168" s="9"/>
      <c r="H168" s="9">
        <f t="shared" si="14"/>
        <v>0</v>
      </c>
      <c r="I168" s="158"/>
      <c r="J168" s="174"/>
      <c r="K168" s="72">
        <f t="shared" si="13"/>
        <v>8.3999999999999986</v>
      </c>
      <c r="L168" s="36">
        <v>7</v>
      </c>
      <c r="M168" s="64" t="s">
        <v>391</v>
      </c>
      <c r="N168" s="2"/>
      <c r="O168" s="56" t="s">
        <v>356</v>
      </c>
      <c r="P168">
        <v>3</v>
      </c>
      <c r="Q168" s="91">
        <f t="shared" si="15"/>
        <v>0</v>
      </c>
      <c r="S168" s="7">
        <v>9</v>
      </c>
    </row>
    <row r="169" spans="1:19" ht="30" x14ac:dyDescent="0.25">
      <c r="A169" s="18">
        <v>167</v>
      </c>
      <c r="B169" s="7" t="s">
        <v>417</v>
      </c>
      <c r="C169" s="8" t="s">
        <v>170</v>
      </c>
      <c r="D169" s="7">
        <v>300</v>
      </c>
      <c r="E169" s="19"/>
      <c r="F169" s="33">
        <v>2</v>
      </c>
      <c r="G169" s="9"/>
      <c r="H169" s="9">
        <f t="shared" si="14"/>
        <v>0</v>
      </c>
      <c r="I169" s="158"/>
      <c r="J169" s="174"/>
      <c r="K169" s="72">
        <f t="shared" si="13"/>
        <v>6</v>
      </c>
      <c r="L169" s="36">
        <v>5</v>
      </c>
      <c r="M169" s="64" t="s">
        <v>391</v>
      </c>
      <c r="N169" s="2"/>
      <c r="O169" s="56" t="s">
        <v>356</v>
      </c>
      <c r="P169">
        <v>2</v>
      </c>
      <c r="Q169" s="91">
        <f t="shared" si="15"/>
        <v>0</v>
      </c>
      <c r="S169" s="7">
        <v>6</v>
      </c>
    </row>
    <row r="170" spans="1:19" ht="30" x14ac:dyDescent="0.25">
      <c r="A170" s="18">
        <v>168</v>
      </c>
      <c r="B170" s="7" t="s">
        <v>417</v>
      </c>
      <c r="C170" s="8" t="s">
        <v>171</v>
      </c>
      <c r="D170" s="7">
        <v>300</v>
      </c>
      <c r="E170" s="19"/>
      <c r="F170" s="33">
        <v>2</v>
      </c>
      <c r="G170" s="9"/>
      <c r="H170" s="9">
        <f t="shared" si="14"/>
        <v>0</v>
      </c>
      <c r="I170" s="158"/>
      <c r="J170" s="174"/>
      <c r="K170" s="72">
        <f t="shared" si="13"/>
        <v>6</v>
      </c>
      <c r="L170" s="36">
        <v>5</v>
      </c>
      <c r="M170" s="64" t="s">
        <v>391</v>
      </c>
      <c r="N170" s="2"/>
      <c r="O170" s="56" t="s">
        <v>356</v>
      </c>
      <c r="P170">
        <v>2</v>
      </c>
      <c r="Q170" s="91">
        <f t="shared" si="15"/>
        <v>0</v>
      </c>
      <c r="S170" s="7">
        <v>6</v>
      </c>
    </row>
    <row r="171" spans="1:19" ht="30" x14ac:dyDescent="0.25">
      <c r="A171" s="18">
        <v>169</v>
      </c>
      <c r="B171" s="7" t="s">
        <v>418</v>
      </c>
      <c r="C171" s="8" t="s">
        <v>484</v>
      </c>
      <c r="D171" s="81">
        <v>9000</v>
      </c>
      <c r="E171" s="19"/>
      <c r="F171" s="33">
        <v>1</v>
      </c>
      <c r="G171" s="9"/>
      <c r="H171" s="9">
        <f t="shared" si="14"/>
        <v>0</v>
      </c>
      <c r="I171" s="158"/>
      <c r="J171" s="174"/>
      <c r="K171" s="88"/>
      <c r="P171">
        <v>1</v>
      </c>
      <c r="Q171" s="91">
        <f t="shared" si="15"/>
        <v>0</v>
      </c>
      <c r="S171" s="7">
        <v>1</v>
      </c>
    </row>
    <row r="172" spans="1:19" ht="30" x14ac:dyDescent="0.25">
      <c r="A172" s="18">
        <v>170</v>
      </c>
      <c r="B172" s="7" t="s">
        <v>418</v>
      </c>
      <c r="C172" s="8" t="s">
        <v>485</v>
      </c>
      <c r="D172" s="81">
        <v>6000</v>
      </c>
      <c r="E172" s="19"/>
      <c r="F172" s="33">
        <v>1</v>
      </c>
      <c r="G172" s="9"/>
      <c r="H172" s="9">
        <f t="shared" si="14"/>
        <v>0</v>
      </c>
      <c r="I172" s="158"/>
      <c r="J172" s="174"/>
      <c r="K172" s="88"/>
      <c r="P172">
        <v>1</v>
      </c>
      <c r="Q172" s="91">
        <f t="shared" si="15"/>
        <v>0</v>
      </c>
      <c r="S172" s="7">
        <v>1</v>
      </c>
    </row>
    <row r="173" spans="1:19" ht="30" x14ac:dyDescent="0.25">
      <c r="A173" s="18">
        <v>171</v>
      </c>
      <c r="B173" s="7" t="s">
        <v>418</v>
      </c>
      <c r="C173" s="8" t="s">
        <v>486</v>
      </c>
      <c r="D173" s="81">
        <v>6000</v>
      </c>
      <c r="E173" s="19"/>
      <c r="F173" s="33">
        <v>1</v>
      </c>
      <c r="G173" s="9"/>
      <c r="H173" s="9">
        <f t="shared" si="14"/>
        <v>0</v>
      </c>
      <c r="I173" s="158"/>
      <c r="J173" s="174"/>
      <c r="K173" s="88"/>
      <c r="P173">
        <v>1</v>
      </c>
      <c r="Q173" s="91">
        <f t="shared" si="15"/>
        <v>0</v>
      </c>
      <c r="S173" s="7">
        <v>1</v>
      </c>
    </row>
    <row r="174" spans="1:19" ht="30" x14ac:dyDescent="0.25">
      <c r="A174" s="18">
        <v>172</v>
      </c>
      <c r="B174" s="7" t="s">
        <v>418</v>
      </c>
      <c r="C174" s="8" t="s">
        <v>487</v>
      </c>
      <c r="D174" s="81">
        <v>6000</v>
      </c>
      <c r="E174" s="19"/>
      <c r="F174" s="33">
        <v>1</v>
      </c>
      <c r="G174" s="9"/>
      <c r="H174" s="9">
        <f t="shared" si="14"/>
        <v>0</v>
      </c>
      <c r="I174" s="158"/>
      <c r="J174" s="174"/>
      <c r="K174" s="88"/>
      <c r="P174">
        <v>1</v>
      </c>
      <c r="Q174" s="91">
        <f t="shared" si="15"/>
        <v>0</v>
      </c>
      <c r="S174" s="7">
        <v>1</v>
      </c>
    </row>
    <row r="175" spans="1:19" ht="30" x14ac:dyDescent="0.25">
      <c r="A175" s="18">
        <v>173</v>
      </c>
      <c r="B175" s="7" t="s">
        <v>430</v>
      </c>
      <c r="C175" s="8" t="s">
        <v>178</v>
      </c>
      <c r="D175" s="7">
        <v>70000</v>
      </c>
      <c r="E175" s="19"/>
      <c r="F175" s="33">
        <v>2</v>
      </c>
      <c r="G175" s="9"/>
      <c r="H175" s="9">
        <f t="shared" si="14"/>
        <v>0</v>
      </c>
      <c r="I175" s="158"/>
      <c r="J175" s="174"/>
      <c r="K175" s="72">
        <f t="shared" si="13"/>
        <v>6</v>
      </c>
      <c r="L175" s="36">
        <v>5</v>
      </c>
      <c r="M175" s="64" t="s">
        <v>390</v>
      </c>
      <c r="N175" s="2"/>
      <c r="O175" s="54" t="s">
        <v>351</v>
      </c>
      <c r="P175">
        <v>2</v>
      </c>
      <c r="Q175" s="91">
        <f t="shared" si="15"/>
        <v>0</v>
      </c>
      <c r="S175" s="7">
        <v>6</v>
      </c>
    </row>
    <row r="176" spans="1:19" ht="30" x14ac:dyDescent="0.25">
      <c r="A176" s="18">
        <v>174</v>
      </c>
      <c r="B176" s="7" t="s">
        <v>430</v>
      </c>
      <c r="C176" s="8" t="s">
        <v>179</v>
      </c>
      <c r="D176" s="7">
        <v>70000</v>
      </c>
      <c r="E176" s="19"/>
      <c r="F176" s="33">
        <v>1</v>
      </c>
      <c r="G176" s="83"/>
      <c r="H176" s="9">
        <f t="shared" si="14"/>
        <v>0</v>
      </c>
      <c r="I176" s="158"/>
      <c r="J176" s="174"/>
      <c r="K176" s="72">
        <f t="shared" si="13"/>
        <v>3.5999999999999996</v>
      </c>
      <c r="L176" s="36">
        <v>3</v>
      </c>
      <c r="M176" s="64" t="s">
        <v>390</v>
      </c>
      <c r="N176" s="2"/>
      <c r="O176" s="54" t="s">
        <v>351</v>
      </c>
      <c r="P176">
        <v>1</v>
      </c>
      <c r="Q176" s="91">
        <f t="shared" si="15"/>
        <v>0</v>
      </c>
      <c r="S176" s="7">
        <v>4</v>
      </c>
    </row>
    <row r="177" spans="1:19" ht="30" x14ac:dyDescent="0.25">
      <c r="A177" s="18">
        <v>175</v>
      </c>
      <c r="B177" s="7" t="s">
        <v>430</v>
      </c>
      <c r="C177" s="8" t="s">
        <v>181</v>
      </c>
      <c r="D177" s="7">
        <v>30000</v>
      </c>
      <c r="E177" s="19"/>
      <c r="F177" s="33">
        <v>2</v>
      </c>
      <c r="G177" s="83"/>
      <c r="H177" s="9">
        <f t="shared" si="14"/>
        <v>0</v>
      </c>
      <c r="I177" s="158"/>
      <c r="J177" s="174"/>
      <c r="K177" s="72">
        <f t="shared" si="13"/>
        <v>4.8000000000000007</v>
      </c>
      <c r="L177" s="36">
        <v>4</v>
      </c>
      <c r="M177" s="64" t="s">
        <v>390</v>
      </c>
      <c r="N177" s="2"/>
      <c r="O177" s="54" t="s">
        <v>351</v>
      </c>
      <c r="P177">
        <v>2</v>
      </c>
      <c r="Q177" s="91">
        <f t="shared" si="15"/>
        <v>0</v>
      </c>
      <c r="S177" s="7">
        <v>5</v>
      </c>
    </row>
    <row r="178" spans="1:19" ht="30" x14ac:dyDescent="0.25">
      <c r="A178" s="18">
        <v>176</v>
      </c>
      <c r="B178" s="7" t="s">
        <v>430</v>
      </c>
      <c r="C178" s="8" t="s">
        <v>180</v>
      </c>
      <c r="D178" s="7">
        <v>30000</v>
      </c>
      <c r="E178" s="19"/>
      <c r="F178" s="33">
        <v>2</v>
      </c>
      <c r="G178" s="83"/>
      <c r="H178" s="9">
        <f t="shared" si="14"/>
        <v>0</v>
      </c>
      <c r="I178" s="158"/>
      <c r="J178" s="174"/>
      <c r="K178" s="72">
        <f t="shared" si="13"/>
        <v>6</v>
      </c>
      <c r="L178" s="36">
        <v>5</v>
      </c>
      <c r="M178" s="64" t="s">
        <v>390</v>
      </c>
      <c r="N178" s="2"/>
      <c r="O178" s="54" t="s">
        <v>351</v>
      </c>
      <c r="P178">
        <v>2</v>
      </c>
      <c r="Q178" s="91">
        <f t="shared" si="15"/>
        <v>0</v>
      </c>
      <c r="S178" s="7">
        <v>6</v>
      </c>
    </row>
    <row r="179" spans="1:19" ht="30" x14ac:dyDescent="0.25">
      <c r="A179" s="18">
        <v>177</v>
      </c>
      <c r="B179" s="7" t="s">
        <v>430</v>
      </c>
      <c r="C179" s="8" t="s">
        <v>182</v>
      </c>
      <c r="D179" s="7">
        <v>30000</v>
      </c>
      <c r="E179" s="19"/>
      <c r="F179" s="33">
        <v>1</v>
      </c>
      <c r="G179" s="83"/>
      <c r="H179" s="9">
        <f t="shared" si="14"/>
        <v>0</v>
      </c>
      <c r="I179" s="158"/>
      <c r="J179" s="174"/>
      <c r="K179" s="72">
        <f t="shared" si="13"/>
        <v>1.2000000000000002</v>
      </c>
      <c r="L179" s="36">
        <v>1</v>
      </c>
      <c r="M179" s="64" t="s">
        <v>390</v>
      </c>
      <c r="N179" s="2"/>
      <c r="O179" s="54" t="s">
        <v>351</v>
      </c>
      <c r="P179">
        <v>1</v>
      </c>
      <c r="Q179" s="91">
        <f t="shared" si="15"/>
        <v>0</v>
      </c>
      <c r="S179" s="7">
        <v>2</v>
      </c>
    </row>
    <row r="180" spans="1:19" ht="30" x14ac:dyDescent="0.25">
      <c r="A180" s="18">
        <v>178</v>
      </c>
      <c r="B180" s="7" t="s">
        <v>430</v>
      </c>
      <c r="C180" s="8" t="s">
        <v>275</v>
      </c>
      <c r="D180" s="7">
        <v>12500</v>
      </c>
      <c r="E180" s="19"/>
      <c r="F180" s="33">
        <v>15</v>
      </c>
      <c r="G180" s="83"/>
      <c r="H180" s="9">
        <f t="shared" si="14"/>
        <v>0</v>
      </c>
      <c r="I180" s="158"/>
      <c r="J180" s="174"/>
      <c r="K180" s="72">
        <f t="shared" si="13"/>
        <v>60</v>
      </c>
      <c r="L180" s="6">
        <v>50</v>
      </c>
      <c r="O180" s="54" t="s">
        <v>354</v>
      </c>
      <c r="P180">
        <v>15</v>
      </c>
      <c r="Q180" s="91">
        <f t="shared" si="15"/>
        <v>0</v>
      </c>
      <c r="S180" s="7">
        <v>60</v>
      </c>
    </row>
    <row r="181" spans="1:19" ht="30" x14ac:dyDescent="0.25">
      <c r="A181" s="18">
        <v>179</v>
      </c>
      <c r="B181" s="7" t="s">
        <v>436</v>
      </c>
      <c r="C181" s="8" t="s">
        <v>438</v>
      </c>
      <c r="D181" s="7">
        <v>25000</v>
      </c>
      <c r="E181" s="19"/>
      <c r="F181" s="33">
        <v>5</v>
      </c>
      <c r="G181" s="83"/>
      <c r="H181" s="9">
        <f t="shared" si="14"/>
        <v>0</v>
      </c>
      <c r="I181" s="158"/>
      <c r="J181" s="174"/>
      <c r="K181" s="72">
        <f t="shared" ref="K181:K185" si="16">L181/10*12</f>
        <v>18</v>
      </c>
      <c r="L181" s="6">
        <v>15</v>
      </c>
      <c r="O181" s="54" t="s">
        <v>354</v>
      </c>
      <c r="P181">
        <v>5</v>
      </c>
      <c r="Q181" s="91">
        <f t="shared" si="15"/>
        <v>0</v>
      </c>
      <c r="S181" s="7">
        <v>18</v>
      </c>
    </row>
    <row r="182" spans="1:19" ht="45" x14ac:dyDescent="0.25">
      <c r="A182" s="18">
        <v>180</v>
      </c>
      <c r="B182" s="7" t="s">
        <v>436</v>
      </c>
      <c r="C182" s="8" t="s">
        <v>439</v>
      </c>
      <c r="D182" s="7">
        <v>20000</v>
      </c>
      <c r="E182" s="19"/>
      <c r="F182" s="33">
        <v>1</v>
      </c>
      <c r="G182" s="74"/>
      <c r="H182" s="9">
        <f t="shared" si="14"/>
        <v>0</v>
      </c>
      <c r="I182" s="158"/>
      <c r="J182" s="174"/>
      <c r="K182" s="72">
        <f t="shared" si="16"/>
        <v>2.4000000000000004</v>
      </c>
      <c r="L182" s="6">
        <v>2</v>
      </c>
      <c r="M182" t="s">
        <v>330</v>
      </c>
      <c r="O182" s="54" t="s">
        <v>354</v>
      </c>
      <c r="P182">
        <v>1</v>
      </c>
      <c r="Q182" s="91">
        <f t="shared" si="15"/>
        <v>0</v>
      </c>
      <c r="S182" s="7">
        <v>3</v>
      </c>
    </row>
    <row r="183" spans="1:19" ht="60" x14ac:dyDescent="0.25">
      <c r="A183" s="18">
        <v>181</v>
      </c>
      <c r="B183" s="7" t="s">
        <v>446</v>
      </c>
      <c r="C183" s="8" t="s">
        <v>478</v>
      </c>
      <c r="D183" s="7">
        <v>1000</v>
      </c>
      <c r="E183" s="19"/>
      <c r="F183" s="33">
        <v>30</v>
      </c>
      <c r="G183" s="74"/>
      <c r="H183" s="9">
        <f t="shared" si="14"/>
        <v>0</v>
      </c>
      <c r="I183" s="158"/>
      <c r="J183" s="174"/>
      <c r="K183" s="72">
        <f t="shared" si="16"/>
        <v>144</v>
      </c>
      <c r="L183" s="6">
        <v>120</v>
      </c>
      <c r="M183" s="54" t="s">
        <v>354</v>
      </c>
      <c r="P183">
        <v>30</v>
      </c>
      <c r="Q183" s="91">
        <f t="shared" si="15"/>
        <v>0</v>
      </c>
      <c r="S183" s="7">
        <v>144</v>
      </c>
    </row>
    <row r="184" spans="1:19" ht="60" x14ac:dyDescent="0.25">
      <c r="A184" s="18">
        <v>182</v>
      </c>
      <c r="B184" s="7" t="s">
        <v>446</v>
      </c>
      <c r="C184" s="8" t="s">
        <v>479</v>
      </c>
      <c r="D184" s="7">
        <v>1000</v>
      </c>
      <c r="E184" s="19"/>
      <c r="F184" s="33">
        <v>30</v>
      </c>
      <c r="G184" s="9"/>
      <c r="H184" s="9">
        <f t="shared" si="14"/>
        <v>0</v>
      </c>
      <c r="I184" s="158"/>
      <c r="J184" s="174"/>
      <c r="K184" s="72">
        <f t="shared" si="16"/>
        <v>960</v>
      </c>
      <c r="L184" s="6">
        <v>800</v>
      </c>
      <c r="M184" s="54" t="s">
        <v>354</v>
      </c>
      <c r="P184">
        <v>30</v>
      </c>
      <c r="Q184" s="91">
        <f t="shared" si="15"/>
        <v>0</v>
      </c>
      <c r="S184" s="7">
        <v>960</v>
      </c>
    </row>
    <row r="185" spans="1:19" ht="60" x14ac:dyDescent="0.25">
      <c r="A185" s="18">
        <v>183</v>
      </c>
      <c r="B185" s="7" t="s">
        <v>446</v>
      </c>
      <c r="C185" s="8" t="s">
        <v>480</v>
      </c>
      <c r="D185" s="7">
        <v>1000</v>
      </c>
      <c r="E185" s="19"/>
      <c r="F185" s="33">
        <v>30</v>
      </c>
      <c r="G185" s="9"/>
      <c r="H185" s="9">
        <f t="shared" si="14"/>
        <v>0</v>
      </c>
      <c r="I185" s="158"/>
      <c r="J185" s="174"/>
      <c r="K185" s="72">
        <f t="shared" si="16"/>
        <v>480</v>
      </c>
      <c r="L185" s="6">
        <v>400</v>
      </c>
      <c r="M185" s="54" t="s">
        <v>354</v>
      </c>
      <c r="P185">
        <v>30</v>
      </c>
      <c r="Q185" s="91">
        <f t="shared" si="15"/>
        <v>0</v>
      </c>
      <c r="S185" s="7">
        <v>480</v>
      </c>
    </row>
    <row r="186" spans="1:19" ht="60" x14ac:dyDescent="0.25">
      <c r="A186" s="18">
        <v>184</v>
      </c>
      <c r="B186" s="7" t="s">
        <v>446</v>
      </c>
      <c r="C186" s="8" t="s">
        <v>481</v>
      </c>
      <c r="D186" s="32" t="s">
        <v>466</v>
      </c>
      <c r="E186" s="68"/>
      <c r="F186" s="33">
        <v>30</v>
      </c>
      <c r="G186" s="84"/>
      <c r="H186" s="9">
        <f t="shared" si="14"/>
        <v>0</v>
      </c>
      <c r="I186" s="196"/>
      <c r="J186" s="197"/>
      <c r="K186" s="72">
        <f t="shared" ref="K186:K195" si="17">L186/10*12</f>
        <v>0</v>
      </c>
      <c r="L186"/>
      <c r="P186">
        <v>30</v>
      </c>
      <c r="Q186" s="91">
        <f t="shared" si="15"/>
        <v>0</v>
      </c>
      <c r="S186" s="7">
        <v>360</v>
      </c>
    </row>
    <row r="187" spans="1:19" ht="30" x14ac:dyDescent="0.25">
      <c r="A187" s="18">
        <v>185</v>
      </c>
      <c r="B187" s="7" t="s">
        <v>446</v>
      </c>
      <c r="C187" s="8" t="s">
        <v>447</v>
      </c>
      <c r="D187" s="7" t="s">
        <v>207</v>
      </c>
      <c r="E187" s="19"/>
      <c r="F187" s="33">
        <v>10</v>
      </c>
      <c r="G187" s="9"/>
      <c r="H187" s="9">
        <f t="shared" si="14"/>
        <v>0</v>
      </c>
      <c r="I187" s="158"/>
      <c r="J187" s="174"/>
      <c r="K187" s="72">
        <f t="shared" si="17"/>
        <v>0</v>
      </c>
      <c r="M187" s="54" t="s">
        <v>354</v>
      </c>
      <c r="P187">
        <v>10</v>
      </c>
      <c r="Q187" s="91">
        <f t="shared" si="15"/>
        <v>0</v>
      </c>
      <c r="S187" s="7">
        <v>0</v>
      </c>
    </row>
    <row r="188" spans="1:19" ht="30" x14ac:dyDescent="0.25">
      <c r="A188" s="18">
        <v>186</v>
      </c>
      <c r="B188" s="7" t="s">
        <v>446</v>
      </c>
      <c r="C188" s="8" t="s">
        <v>448</v>
      </c>
      <c r="D188" s="7" t="s">
        <v>207</v>
      </c>
      <c r="E188" s="19"/>
      <c r="F188" s="33">
        <v>10</v>
      </c>
      <c r="G188" s="9"/>
      <c r="H188" s="9">
        <f t="shared" si="14"/>
        <v>0</v>
      </c>
      <c r="I188" s="158"/>
      <c r="J188" s="174"/>
      <c r="K188" s="72">
        <f t="shared" si="17"/>
        <v>288</v>
      </c>
      <c r="L188" s="6">
        <v>240</v>
      </c>
      <c r="M188" s="54" t="s">
        <v>354</v>
      </c>
      <c r="P188">
        <v>10</v>
      </c>
      <c r="Q188" s="91">
        <f t="shared" si="15"/>
        <v>0</v>
      </c>
      <c r="S188" s="7">
        <v>288</v>
      </c>
    </row>
    <row r="189" spans="1:19" ht="30" x14ac:dyDescent="0.25">
      <c r="A189" s="18">
        <v>187</v>
      </c>
      <c r="B189" s="7" t="s">
        <v>446</v>
      </c>
      <c r="C189" s="8" t="s">
        <v>338</v>
      </c>
      <c r="D189" s="7" t="s">
        <v>207</v>
      </c>
      <c r="E189" s="19"/>
      <c r="F189" s="33">
        <v>90</v>
      </c>
      <c r="G189" s="9"/>
      <c r="H189" s="9">
        <f t="shared" si="14"/>
        <v>0</v>
      </c>
      <c r="I189" s="158"/>
      <c r="J189" s="174"/>
      <c r="K189" s="72">
        <f t="shared" si="17"/>
        <v>720</v>
      </c>
      <c r="L189" s="6">
        <v>600</v>
      </c>
      <c r="M189" s="54" t="s">
        <v>354</v>
      </c>
      <c r="P189">
        <v>90</v>
      </c>
      <c r="Q189" s="91">
        <f t="shared" si="15"/>
        <v>0</v>
      </c>
      <c r="S189" s="7">
        <v>720</v>
      </c>
    </row>
    <row r="190" spans="1:19" ht="45" x14ac:dyDescent="0.25">
      <c r="A190" s="18">
        <v>188</v>
      </c>
      <c r="B190" s="7" t="s">
        <v>446</v>
      </c>
      <c r="C190" s="8" t="s">
        <v>482</v>
      </c>
      <c r="D190" s="7" t="s">
        <v>252</v>
      </c>
      <c r="E190" s="10"/>
      <c r="F190" s="33">
        <v>10</v>
      </c>
      <c r="G190" s="9"/>
      <c r="H190" s="9">
        <f t="shared" si="14"/>
        <v>0</v>
      </c>
      <c r="I190" s="158"/>
      <c r="J190" s="174"/>
      <c r="K190" s="72">
        <f t="shared" si="17"/>
        <v>158.39999999999998</v>
      </c>
      <c r="L190" s="36">
        <v>132</v>
      </c>
      <c r="M190" s="56" t="s">
        <v>354</v>
      </c>
      <c r="P190">
        <v>10</v>
      </c>
      <c r="Q190" s="91">
        <f t="shared" si="15"/>
        <v>0</v>
      </c>
      <c r="S190" s="7">
        <v>158</v>
      </c>
    </row>
    <row r="191" spans="1:19" ht="60" x14ac:dyDescent="0.25">
      <c r="A191" s="18">
        <v>189</v>
      </c>
      <c r="B191" s="7" t="s">
        <v>446</v>
      </c>
      <c r="C191" s="79" t="s">
        <v>483</v>
      </c>
      <c r="D191" s="7" t="s">
        <v>252</v>
      </c>
      <c r="E191" s="10"/>
      <c r="F191" s="33">
        <v>10</v>
      </c>
      <c r="G191" s="74"/>
      <c r="H191" s="9">
        <f t="shared" si="14"/>
        <v>0</v>
      </c>
      <c r="I191" s="158"/>
      <c r="J191" s="174"/>
      <c r="K191" s="72">
        <f t="shared" si="17"/>
        <v>0</v>
      </c>
      <c r="M191" s="54" t="s">
        <v>354</v>
      </c>
      <c r="P191">
        <v>10</v>
      </c>
      <c r="Q191" s="91">
        <f t="shared" si="15"/>
        <v>0</v>
      </c>
      <c r="S191" s="7">
        <v>1</v>
      </c>
    </row>
    <row r="192" spans="1:19" ht="30" x14ac:dyDescent="0.25">
      <c r="A192" s="18">
        <v>190</v>
      </c>
      <c r="B192" s="7" t="s">
        <v>446</v>
      </c>
      <c r="C192" s="8" t="s">
        <v>450</v>
      </c>
      <c r="D192" s="7" t="s">
        <v>465</v>
      </c>
      <c r="E192" s="33"/>
      <c r="F192" s="33">
        <v>10</v>
      </c>
      <c r="G192" s="84"/>
      <c r="H192" s="9">
        <f t="shared" si="14"/>
        <v>0</v>
      </c>
      <c r="I192" s="158"/>
      <c r="J192" s="174"/>
      <c r="K192" s="72">
        <f t="shared" si="17"/>
        <v>0</v>
      </c>
      <c r="M192" s="54" t="s">
        <v>354</v>
      </c>
      <c r="P192">
        <v>10</v>
      </c>
      <c r="Q192" s="91">
        <f t="shared" si="15"/>
        <v>0</v>
      </c>
      <c r="S192" s="7">
        <v>1</v>
      </c>
    </row>
    <row r="193" spans="1:19" ht="30" x14ac:dyDescent="0.25">
      <c r="A193" s="18">
        <v>191</v>
      </c>
      <c r="B193" s="7" t="s">
        <v>446</v>
      </c>
      <c r="C193" s="8" t="s">
        <v>451</v>
      </c>
      <c r="D193" s="7" t="s">
        <v>465</v>
      </c>
      <c r="E193" s="33"/>
      <c r="F193" s="33">
        <v>10</v>
      </c>
      <c r="G193" s="84"/>
      <c r="H193" s="9">
        <f t="shared" si="14"/>
        <v>0</v>
      </c>
      <c r="I193" s="158"/>
      <c r="J193" s="174"/>
      <c r="K193" s="72">
        <f t="shared" si="17"/>
        <v>1.2000000000000002</v>
      </c>
      <c r="L193" s="6">
        <v>1</v>
      </c>
      <c r="M193" s="54" t="s">
        <v>354</v>
      </c>
      <c r="P193">
        <v>10</v>
      </c>
      <c r="Q193" s="91">
        <f t="shared" si="15"/>
        <v>0</v>
      </c>
      <c r="S193" s="7">
        <v>1</v>
      </c>
    </row>
    <row r="194" spans="1:19" ht="30" x14ac:dyDescent="0.25">
      <c r="A194" s="18">
        <v>192</v>
      </c>
      <c r="B194" s="7" t="s">
        <v>446</v>
      </c>
      <c r="C194" s="8" t="s">
        <v>452</v>
      </c>
      <c r="D194" s="32" t="s">
        <v>465</v>
      </c>
      <c r="E194" s="33"/>
      <c r="F194" s="33">
        <v>10</v>
      </c>
      <c r="G194" s="84"/>
      <c r="H194" s="9">
        <f t="shared" si="14"/>
        <v>0</v>
      </c>
      <c r="I194" s="158"/>
      <c r="J194" s="174"/>
      <c r="K194" s="72">
        <f t="shared" si="17"/>
        <v>0</v>
      </c>
      <c r="M194" s="54" t="s">
        <v>354</v>
      </c>
      <c r="P194">
        <v>10</v>
      </c>
      <c r="Q194" s="91">
        <f t="shared" si="15"/>
        <v>0</v>
      </c>
      <c r="S194" s="7">
        <v>1</v>
      </c>
    </row>
    <row r="195" spans="1:19" ht="30.75" thickBot="1" x14ac:dyDescent="0.3">
      <c r="A195" s="101">
        <v>193</v>
      </c>
      <c r="B195" s="100" t="s">
        <v>446</v>
      </c>
      <c r="C195" s="95" t="s">
        <v>453</v>
      </c>
      <c r="D195" s="96" t="s">
        <v>493</v>
      </c>
      <c r="E195" s="97"/>
      <c r="F195" s="97">
        <v>10</v>
      </c>
      <c r="G195" s="98"/>
      <c r="H195" s="99">
        <f t="shared" ref="H195" si="18">G195*F195</f>
        <v>0</v>
      </c>
      <c r="I195" s="192"/>
      <c r="J195" s="193"/>
      <c r="K195" s="72">
        <f t="shared" si="17"/>
        <v>216</v>
      </c>
      <c r="L195" s="6">
        <v>180</v>
      </c>
      <c r="M195" s="54" t="s">
        <v>354</v>
      </c>
      <c r="P195">
        <v>10</v>
      </c>
      <c r="Q195" s="91">
        <f t="shared" ref="Q195" si="19">P195*G195</f>
        <v>0</v>
      </c>
      <c r="S195" s="7">
        <v>1</v>
      </c>
    </row>
    <row r="196" spans="1:19" ht="15.75" thickBot="1" x14ac:dyDescent="0.3">
      <c r="A196" s="182" t="s">
        <v>477</v>
      </c>
      <c r="B196" s="183"/>
      <c r="C196" s="183"/>
      <c r="D196" s="183"/>
      <c r="E196" s="183"/>
      <c r="F196" s="183"/>
      <c r="G196" s="183"/>
      <c r="H196" s="94">
        <f>SUM(H3:H195)</f>
        <v>0</v>
      </c>
      <c r="I196" s="194"/>
      <c r="J196" s="195"/>
      <c r="K196" s="86"/>
      <c r="Q196" s="90">
        <f>SUM(Q3:Q195)</f>
        <v>0</v>
      </c>
    </row>
    <row r="197" spans="1:19" ht="15.75" thickBot="1" x14ac:dyDescent="0.3">
      <c r="A197" s="180" t="s">
        <v>476</v>
      </c>
      <c r="B197" s="181"/>
      <c r="C197" s="181"/>
      <c r="D197" s="181"/>
      <c r="E197" s="181"/>
      <c r="F197" s="181"/>
      <c r="G197" s="181"/>
      <c r="H197" s="87">
        <f>H196/1.23</f>
        <v>0</v>
      </c>
      <c r="K197" s="86"/>
      <c r="Q197" s="92">
        <f>Q196/1.23</f>
        <v>0</v>
      </c>
    </row>
    <row r="198" spans="1:19" ht="15.75" thickBot="1" x14ac:dyDescent="0.3">
      <c r="A198" s="182" t="s">
        <v>475</v>
      </c>
      <c r="B198" s="183"/>
      <c r="C198" s="183"/>
      <c r="D198" s="183"/>
      <c r="E198" s="183"/>
      <c r="F198" s="183"/>
      <c r="G198" s="183"/>
      <c r="H198" s="87">
        <f>H197/4.45</f>
        <v>0</v>
      </c>
      <c r="K198" s="86"/>
      <c r="Q198" s="93">
        <f>Q197/4.45</f>
        <v>0</v>
      </c>
    </row>
    <row r="199" spans="1:19" x14ac:dyDescent="0.25">
      <c r="A199" s="86"/>
      <c r="K199" s="86"/>
    </row>
    <row r="200" spans="1:19" x14ac:dyDescent="0.25">
      <c r="A200" s="86"/>
      <c r="K200" s="86"/>
    </row>
    <row r="201" spans="1:19" x14ac:dyDescent="0.25">
      <c r="A201" s="86"/>
      <c r="K201" s="86"/>
    </row>
    <row r="202" spans="1:19" x14ac:dyDescent="0.25">
      <c r="A202" s="86"/>
      <c r="K202" s="86"/>
    </row>
    <row r="203" spans="1:19" x14ac:dyDescent="0.25">
      <c r="A203" s="86"/>
      <c r="K203" s="86"/>
    </row>
    <row r="204" spans="1:19" x14ac:dyDescent="0.25">
      <c r="A204" s="86"/>
      <c r="K204" s="86"/>
    </row>
    <row r="205" spans="1:19" x14ac:dyDescent="0.25">
      <c r="A205" s="86"/>
      <c r="K205" s="86"/>
    </row>
    <row r="206" spans="1:19" x14ac:dyDescent="0.25">
      <c r="A206" s="86"/>
      <c r="K206" s="86"/>
    </row>
    <row r="207" spans="1:19" x14ac:dyDescent="0.25">
      <c r="A207" s="86"/>
      <c r="K207" s="86"/>
    </row>
    <row r="208" spans="1:19" x14ac:dyDescent="0.25">
      <c r="A208" s="86"/>
      <c r="K208" s="86"/>
    </row>
  </sheetData>
  <autoFilter ref="A2:J2" xr:uid="{B093E5A4-5014-4800-984D-E35C7B82F3A2}">
    <filterColumn colId="8" showButton="0"/>
  </autoFilter>
  <mergeCells count="200">
    <mergeCell ref="A1:J1"/>
    <mergeCell ref="A196:G196"/>
    <mergeCell ref="I192:J192"/>
    <mergeCell ref="I193:J193"/>
    <mergeCell ref="I194:J194"/>
    <mergeCell ref="I195:J195"/>
    <mergeCell ref="I196:J196"/>
    <mergeCell ref="I183:J183"/>
    <mergeCell ref="I184:J184"/>
    <mergeCell ref="I185:J185"/>
    <mergeCell ref="I187:J187"/>
    <mergeCell ref="I186:J186"/>
    <mergeCell ref="I175:J175"/>
    <mergeCell ref="I176:J176"/>
    <mergeCell ref="I177:J177"/>
    <mergeCell ref="I178:J178"/>
    <mergeCell ref="I179:J179"/>
    <mergeCell ref="I180:J180"/>
    <mergeCell ref="I171:J171"/>
    <mergeCell ref="I172:J172"/>
    <mergeCell ref="I173:J173"/>
    <mergeCell ref="I174:J174"/>
    <mergeCell ref="I167:J167"/>
    <mergeCell ref="I168:J168"/>
    <mergeCell ref="I130:J130"/>
    <mergeCell ref="I159:J159"/>
    <mergeCell ref="I137:J137"/>
    <mergeCell ref="I131:J131"/>
    <mergeCell ref="I132:J132"/>
    <mergeCell ref="I133:J133"/>
    <mergeCell ref="I134:J134"/>
    <mergeCell ref="I135:J135"/>
    <mergeCell ref="I155:J155"/>
    <mergeCell ref="I156:J156"/>
    <mergeCell ref="I157:J157"/>
    <mergeCell ref="I158:J158"/>
    <mergeCell ref="I166:J166"/>
    <mergeCell ref="I169:J169"/>
    <mergeCell ref="I170:J170"/>
    <mergeCell ref="I163:J163"/>
    <mergeCell ref="I164:J164"/>
    <mergeCell ref="I165:J165"/>
    <mergeCell ref="I146:J146"/>
    <mergeCell ref="I147:J147"/>
    <mergeCell ref="I160:J160"/>
    <mergeCell ref="I161:J161"/>
    <mergeCell ref="I162:J162"/>
    <mergeCell ref="I106:J106"/>
    <mergeCell ref="I107:J107"/>
    <mergeCell ref="I108:J108"/>
    <mergeCell ref="I109:J109"/>
    <mergeCell ref="I110:J110"/>
    <mergeCell ref="I111:J111"/>
    <mergeCell ref="I188:J188"/>
    <mergeCell ref="I190:J190"/>
    <mergeCell ref="I191:J191"/>
    <mergeCell ref="I189:J189"/>
    <mergeCell ref="I136:J136"/>
    <mergeCell ref="I181:J181"/>
    <mergeCell ref="I182:J182"/>
    <mergeCell ref="I138:J138"/>
    <mergeCell ref="I139:J139"/>
    <mergeCell ref="I140:J140"/>
    <mergeCell ref="I141:J141"/>
    <mergeCell ref="I154:J154"/>
    <mergeCell ref="I148:J148"/>
    <mergeCell ref="I149:J149"/>
    <mergeCell ref="I150:J150"/>
    <mergeCell ref="I151:J151"/>
    <mergeCell ref="I152:J152"/>
    <mergeCell ref="I153:J153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12:J112"/>
    <mergeCell ref="I113:J113"/>
    <mergeCell ref="I114:J114"/>
    <mergeCell ref="I115:J115"/>
    <mergeCell ref="I116:J116"/>
    <mergeCell ref="I117:J117"/>
    <mergeCell ref="I128:J128"/>
    <mergeCell ref="I129:J129"/>
    <mergeCell ref="I142:J142"/>
    <mergeCell ref="I143:J143"/>
    <mergeCell ref="I144:J144"/>
    <mergeCell ref="I145:J145"/>
    <mergeCell ref="I80:J80"/>
    <mergeCell ref="I81:J81"/>
    <mergeCell ref="I82:J82"/>
    <mergeCell ref="I83:J83"/>
    <mergeCell ref="I102:J102"/>
    <mergeCell ref="I103:J103"/>
    <mergeCell ref="I104:J104"/>
    <mergeCell ref="I105:J105"/>
    <mergeCell ref="I96:J96"/>
    <mergeCell ref="I99:J99"/>
    <mergeCell ref="I100:J100"/>
    <mergeCell ref="I101:J101"/>
    <mergeCell ref="I91:J91"/>
    <mergeCell ref="I92:J92"/>
    <mergeCell ref="I93:J93"/>
    <mergeCell ref="I94:J94"/>
    <mergeCell ref="I95:J95"/>
    <mergeCell ref="I118:J118"/>
    <mergeCell ref="I18:J18"/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62:J62"/>
    <mergeCell ref="I50:J50"/>
    <mergeCell ref="I48:J48"/>
    <mergeCell ref="I49:J49"/>
    <mergeCell ref="I54:J54"/>
    <mergeCell ref="I55:J55"/>
    <mergeCell ref="I39:J39"/>
    <mergeCell ref="I56:J56"/>
    <mergeCell ref="I52:J52"/>
    <mergeCell ref="M3:N3"/>
    <mergeCell ref="I4:J4"/>
    <mergeCell ref="I53:J53"/>
    <mergeCell ref="I6:J6"/>
    <mergeCell ref="I7:J7"/>
    <mergeCell ref="I8:J8"/>
    <mergeCell ref="I9:J9"/>
    <mergeCell ref="I10:J10"/>
    <mergeCell ref="I11:J11"/>
    <mergeCell ref="I12:J12"/>
    <mergeCell ref="I13:J13"/>
    <mergeCell ref="I16:J16"/>
    <mergeCell ref="I14:J14"/>
    <mergeCell ref="I15:J15"/>
    <mergeCell ref="I19:J19"/>
    <mergeCell ref="I26:J26"/>
    <mergeCell ref="I22:J22"/>
    <mergeCell ref="I23:J23"/>
    <mergeCell ref="I24:J24"/>
    <mergeCell ref="I25:J25"/>
    <mergeCell ref="I47:J47"/>
    <mergeCell ref="I27:J27"/>
    <mergeCell ref="I28:J28"/>
    <mergeCell ref="I17:J17"/>
    <mergeCell ref="A198:G198"/>
    <mergeCell ref="I2:J2"/>
    <mergeCell ref="I5:J5"/>
    <mergeCell ref="I51:J51"/>
    <mergeCell ref="I35:J35"/>
    <mergeCell ref="I36:J36"/>
    <mergeCell ref="I37:J37"/>
    <mergeCell ref="I38:J38"/>
    <mergeCell ref="I40:J40"/>
    <mergeCell ref="I29:J29"/>
    <mergeCell ref="I30:J30"/>
    <mergeCell ref="I31:J31"/>
    <mergeCell ref="I32:J32"/>
    <mergeCell ref="I33:J33"/>
    <mergeCell ref="I34:J34"/>
    <mergeCell ref="I20:J20"/>
    <mergeCell ref="I41:J41"/>
    <mergeCell ref="I42:J42"/>
    <mergeCell ref="I43:J43"/>
    <mergeCell ref="I44:J44"/>
    <mergeCell ref="I45:J45"/>
    <mergeCell ref="I21:J21"/>
    <mergeCell ref="I46:J46"/>
    <mergeCell ref="I3:J3"/>
    <mergeCell ref="A197:G197"/>
    <mergeCell ref="I78:J78"/>
    <mergeCell ref="I67:J67"/>
    <mergeCell ref="I68:J68"/>
    <mergeCell ref="I69:J69"/>
    <mergeCell ref="I70:J70"/>
    <mergeCell ref="I71:J71"/>
    <mergeCell ref="I72:J72"/>
    <mergeCell ref="I88:J88"/>
    <mergeCell ref="I89:J89"/>
    <mergeCell ref="I90:J90"/>
    <mergeCell ref="I86:J86"/>
    <mergeCell ref="I87:J87"/>
    <mergeCell ref="I84:J84"/>
    <mergeCell ref="I85:J85"/>
    <mergeCell ref="I79:J79"/>
    <mergeCell ref="I97:J97"/>
    <mergeCell ref="I98:J98"/>
    <mergeCell ref="I73:J73"/>
    <mergeCell ref="I74:J74"/>
    <mergeCell ref="I75:J75"/>
    <mergeCell ref="I76:J76"/>
    <mergeCell ref="I77:J77"/>
    <mergeCell ref="I127:J127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E877-4691-42C5-B939-6149AD0BC7CC}">
  <dimension ref="A2:J105"/>
  <sheetViews>
    <sheetView topLeftCell="A85" workbookViewId="0">
      <selection activeCell="C9" sqref="C9"/>
    </sheetView>
  </sheetViews>
  <sheetFormatPr defaultRowHeight="15" x14ac:dyDescent="0.25"/>
  <sheetData>
    <row r="2" spans="1:10" x14ac:dyDescent="0.25">
      <c r="A2">
        <v>3</v>
      </c>
      <c r="B2" t="s">
        <v>398</v>
      </c>
      <c r="C2" t="s">
        <v>13</v>
      </c>
      <c r="D2">
        <v>7000</v>
      </c>
      <c r="E2" t="s">
        <v>257</v>
      </c>
      <c r="F2">
        <v>0</v>
      </c>
      <c r="G2">
        <v>630.99</v>
      </c>
      <c r="H2" t="s">
        <v>442</v>
      </c>
      <c r="I2">
        <v>0</v>
      </c>
      <c r="J2" t="s">
        <v>254</v>
      </c>
    </row>
    <row r="3" spans="1:10" x14ac:dyDescent="0.25">
      <c r="A3">
        <v>4</v>
      </c>
      <c r="B3" t="s">
        <v>398</v>
      </c>
      <c r="C3" t="s">
        <v>14</v>
      </c>
      <c r="D3">
        <v>6000</v>
      </c>
      <c r="E3" t="s">
        <v>257</v>
      </c>
      <c r="F3">
        <v>0</v>
      </c>
      <c r="G3">
        <v>409.99</v>
      </c>
      <c r="H3" t="s">
        <v>442</v>
      </c>
      <c r="I3">
        <v>0</v>
      </c>
      <c r="J3" t="s">
        <v>254</v>
      </c>
    </row>
    <row r="4" spans="1:10" x14ac:dyDescent="0.25">
      <c r="A4">
        <v>9</v>
      </c>
      <c r="B4" t="s">
        <v>398</v>
      </c>
      <c r="C4" t="s">
        <v>19</v>
      </c>
      <c r="D4">
        <v>6500</v>
      </c>
      <c r="E4" t="s">
        <v>257</v>
      </c>
      <c r="F4">
        <v>0</v>
      </c>
      <c r="G4">
        <v>742.99</v>
      </c>
      <c r="H4" t="s">
        <v>442</v>
      </c>
      <c r="I4">
        <v>0</v>
      </c>
      <c r="J4" t="s">
        <v>254</v>
      </c>
    </row>
    <row r="5" spans="1:10" x14ac:dyDescent="0.25">
      <c r="A5">
        <v>10</v>
      </c>
      <c r="B5" t="s">
        <v>398</v>
      </c>
      <c r="C5" t="s">
        <v>20</v>
      </c>
      <c r="D5">
        <v>5000</v>
      </c>
      <c r="E5" t="s">
        <v>257</v>
      </c>
      <c r="F5">
        <v>0</v>
      </c>
      <c r="G5">
        <v>878.99</v>
      </c>
      <c r="H5" t="s">
        <v>442</v>
      </c>
      <c r="I5">
        <v>0</v>
      </c>
      <c r="J5" t="s">
        <v>254</v>
      </c>
    </row>
    <row r="6" spans="1:10" x14ac:dyDescent="0.25">
      <c r="A6">
        <v>11</v>
      </c>
      <c r="B6" t="s">
        <v>398</v>
      </c>
      <c r="C6" t="s">
        <v>21</v>
      </c>
      <c r="D6">
        <v>5000</v>
      </c>
      <c r="E6" t="s">
        <v>257</v>
      </c>
      <c r="F6">
        <v>0</v>
      </c>
      <c r="G6">
        <v>878.99</v>
      </c>
      <c r="H6" t="s">
        <v>442</v>
      </c>
      <c r="I6">
        <v>0</v>
      </c>
      <c r="J6" t="s">
        <v>254</v>
      </c>
    </row>
    <row r="7" spans="1:10" x14ac:dyDescent="0.25">
      <c r="A7">
        <v>12</v>
      </c>
      <c r="B7" t="s">
        <v>398</v>
      </c>
      <c r="C7" t="s">
        <v>22</v>
      </c>
      <c r="D7">
        <v>5000</v>
      </c>
      <c r="E7" t="s">
        <v>257</v>
      </c>
      <c r="F7">
        <v>0</v>
      </c>
      <c r="G7">
        <v>861.99</v>
      </c>
      <c r="H7" t="s">
        <v>442</v>
      </c>
      <c r="I7">
        <v>0</v>
      </c>
      <c r="J7" t="s">
        <v>254</v>
      </c>
    </row>
    <row r="8" spans="1:10" x14ac:dyDescent="0.25">
      <c r="A8">
        <v>31</v>
      </c>
      <c r="B8" t="s">
        <v>398</v>
      </c>
      <c r="C8" t="s">
        <v>41</v>
      </c>
      <c r="D8">
        <v>450</v>
      </c>
      <c r="E8" t="s">
        <v>257</v>
      </c>
      <c r="F8">
        <v>0</v>
      </c>
      <c r="G8">
        <v>206.99</v>
      </c>
      <c r="H8" t="s">
        <v>442</v>
      </c>
      <c r="I8">
        <v>0</v>
      </c>
      <c r="J8" t="s">
        <v>254</v>
      </c>
    </row>
    <row r="9" spans="1:10" x14ac:dyDescent="0.25">
      <c r="A9">
        <v>32</v>
      </c>
      <c r="B9" t="s">
        <v>398</v>
      </c>
      <c r="C9" t="s">
        <v>42</v>
      </c>
      <c r="D9">
        <v>560</v>
      </c>
      <c r="E9" t="s">
        <v>257</v>
      </c>
      <c r="F9">
        <v>0</v>
      </c>
      <c r="G9">
        <v>319.99</v>
      </c>
      <c r="H9" t="s">
        <v>442</v>
      </c>
      <c r="I9">
        <v>0</v>
      </c>
      <c r="J9" t="s">
        <v>254</v>
      </c>
    </row>
    <row r="10" spans="1:10" x14ac:dyDescent="0.25">
      <c r="A10">
        <v>59</v>
      </c>
      <c r="B10" t="s">
        <v>398</v>
      </c>
      <c r="C10" t="s">
        <v>406</v>
      </c>
      <c r="D10">
        <v>3200</v>
      </c>
      <c r="E10" t="s">
        <v>257</v>
      </c>
      <c r="F10">
        <v>0</v>
      </c>
      <c r="G10">
        <v>276.99</v>
      </c>
      <c r="H10" t="s">
        <v>442</v>
      </c>
      <c r="I10">
        <v>0</v>
      </c>
      <c r="J10" t="s">
        <v>254</v>
      </c>
    </row>
    <row r="11" spans="1:10" x14ac:dyDescent="0.25">
      <c r="A11">
        <v>60</v>
      </c>
      <c r="B11" t="s">
        <v>398</v>
      </c>
      <c r="C11" t="s">
        <v>407</v>
      </c>
      <c r="D11">
        <v>1400</v>
      </c>
      <c r="E11" t="s">
        <v>257</v>
      </c>
      <c r="F11">
        <v>0</v>
      </c>
      <c r="G11">
        <v>292.99</v>
      </c>
      <c r="H11" t="s">
        <v>442</v>
      </c>
      <c r="I11">
        <v>0</v>
      </c>
      <c r="J11" t="s">
        <v>254</v>
      </c>
    </row>
    <row r="12" spans="1:10" x14ac:dyDescent="0.25">
      <c r="A12">
        <v>61</v>
      </c>
      <c r="B12" t="s">
        <v>398</v>
      </c>
      <c r="C12" t="s">
        <v>408</v>
      </c>
      <c r="D12">
        <v>1400</v>
      </c>
      <c r="E12" t="s">
        <v>257</v>
      </c>
      <c r="F12">
        <v>0</v>
      </c>
      <c r="G12">
        <v>291.99</v>
      </c>
      <c r="H12" t="s">
        <v>442</v>
      </c>
      <c r="I12">
        <v>0</v>
      </c>
      <c r="J12" t="s">
        <v>254</v>
      </c>
    </row>
    <row r="13" spans="1:10" x14ac:dyDescent="0.25">
      <c r="A13">
        <v>62</v>
      </c>
      <c r="B13" t="s">
        <v>398</v>
      </c>
      <c r="C13" t="s">
        <v>409</v>
      </c>
      <c r="D13">
        <v>1400</v>
      </c>
      <c r="E13" t="s">
        <v>257</v>
      </c>
      <c r="F13">
        <v>0</v>
      </c>
      <c r="G13">
        <v>289.99</v>
      </c>
      <c r="H13" t="s">
        <v>442</v>
      </c>
      <c r="I13">
        <v>0</v>
      </c>
      <c r="J13" t="s">
        <v>254</v>
      </c>
    </row>
    <row r="14" spans="1:10" x14ac:dyDescent="0.25">
      <c r="A14">
        <v>64</v>
      </c>
      <c r="B14" t="s">
        <v>399</v>
      </c>
      <c r="C14" t="s">
        <v>64</v>
      </c>
      <c r="D14">
        <v>10000</v>
      </c>
      <c r="E14" t="s">
        <v>257</v>
      </c>
      <c r="F14">
        <v>0</v>
      </c>
      <c r="G14">
        <v>540.99</v>
      </c>
      <c r="H14" t="s">
        <v>442</v>
      </c>
      <c r="I14">
        <v>0</v>
      </c>
      <c r="J14" t="s">
        <v>254</v>
      </c>
    </row>
    <row r="15" spans="1:10" x14ac:dyDescent="0.25">
      <c r="A15">
        <v>65</v>
      </c>
      <c r="B15" t="s">
        <v>399</v>
      </c>
      <c r="C15" t="s">
        <v>65</v>
      </c>
      <c r="D15">
        <v>10000</v>
      </c>
      <c r="E15" t="s">
        <v>257</v>
      </c>
      <c r="F15">
        <v>0</v>
      </c>
      <c r="G15">
        <v>540.99</v>
      </c>
      <c r="H15" t="s">
        <v>442</v>
      </c>
      <c r="I15">
        <v>0</v>
      </c>
      <c r="J15" t="s">
        <v>254</v>
      </c>
    </row>
    <row r="16" spans="1:10" x14ac:dyDescent="0.25">
      <c r="A16">
        <v>66</v>
      </c>
      <c r="B16" t="s">
        <v>399</v>
      </c>
      <c r="C16" t="s">
        <v>66</v>
      </c>
      <c r="D16">
        <v>10000</v>
      </c>
      <c r="E16" t="s">
        <v>257</v>
      </c>
      <c r="F16">
        <v>0</v>
      </c>
      <c r="G16">
        <v>776.99</v>
      </c>
      <c r="H16" t="s">
        <v>442</v>
      </c>
      <c r="I16">
        <v>0</v>
      </c>
      <c r="J16" t="s">
        <v>254</v>
      </c>
    </row>
    <row r="17" spans="1:10" x14ac:dyDescent="0.25">
      <c r="A17">
        <v>67</v>
      </c>
      <c r="B17" t="s">
        <v>399</v>
      </c>
      <c r="C17" t="s">
        <v>67</v>
      </c>
      <c r="D17">
        <v>12000</v>
      </c>
      <c r="E17" t="s">
        <v>257</v>
      </c>
      <c r="F17">
        <v>0</v>
      </c>
      <c r="G17">
        <v>550.99</v>
      </c>
      <c r="H17" t="s">
        <v>442</v>
      </c>
      <c r="I17">
        <v>0</v>
      </c>
      <c r="J17" t="s">
        <v>254</v>
      </c>
    </row>
    <row r="18" spans="1:10" x14ac:dyDescent="0.25">
      <c r="A18">
        <v>78</v>
      </c>
      <c r="B18" t="s">
        <v>399</v>
      </c>
      <c r="C18" t="s">
        <v>494</v>
      </c>
      <c r="D18">
        <v>7200</v>
      </c>
      <c r="E18" t="s">
        <v>257</v>
      </c>
      <c r="F18">
        <v>0</v>
      </c>
      <c r="G18">
        <v>287.99</v>
      </c>
      <c r="H18" t="s">
        <v>442</v>
      </c>
      <c r="I18">
        <v>0</v>
      </c>
      <c r="J18" t="s">
        <v>254</v>
      </c>
    </row>
    <row r="19" spans="1:10" x14ac:dyDescent="0.25">
      <c r="A19">
        <v>79</v>
      </c>
      <c r="B19" t="s">
        <v>399</v>
      </c>
      <c r="C19" t="s">
        <v>79</v>
      </c>
      <c r="D19">
        <v>35000</v>
      </c>
      <c r="E19" t="s">
        <v>257</v>
      </c>
      <c r="F19">
        <v>0</v>
      </c>
      <c r="G19">
        <v>481.99</v>
      </c>
      <c r="H19" t="s">
        <v>442</v>
      </c>
      <c r="I19">
        <v>0</v>
      </c>
      <c r="J19" t="s">
        <v>254</v>
      </c>
    </row>
    <row r="20" spans="1:10" x14ac:dyDescent="0.25">
      <c r="A20">
        <v>99</v>
      </c>
      <c r="B20" t="s">
        <v>399</v>
      </c>
      <c r="C20" t="s">
        <v>110</v>
      </c>
      <c r="D20">
        <v>25000</v>
      </c>
      <c r="E20" t="s">
        <v>257</v>
      </c>
      <c r="F20">
        <v>0</v>
      </c>
      <c r="G20">
        <v>537.99</v>
      </c>
      <c r="H20" t="s">
        <v>442</v>
      </c>
      <c r="I20">
        <v>0</v>
      </c>
      <c r="J20" t="s">
        <v>254</v>
      </c>
    </row>
    <row r="21" spans="1:10" x14ac:dyDescent="0.25">
      <c r="A21">
        <v>100</v>
      </c>
      <c r="B21" t="s">
        <v>399</v>
      </c>
      <c r="C21" t="s">
        <v>111</v>
      </c>
      <c r="D21">
        <v>17000</v>
      </c>
      <c r="E21" t="s">
        <v>257</v>
      </c>
      <c r="F21">
        <v>0</v>
      </c>
      <c r="G21">
        <v>786.99</v>
      </c>
      <c r="H21" t="s">
        <v>442</v>
      </c>
      <c r="I21">
        <v>0</v>
      </c>
      <c r="J21" t="s">
        <v>254</v>
      </c>
    </row>
    <row r="22" spans="1:10" x14ac:dyDescent="0.25">
      <c r="A22">
        <v>101</v>
      </c>
      <c r="B22" t="s">
        <v>399</v>
      </c>
      <c r="C22" t="s">
        <v>112</v>
      </c>
      <c r="D22">
        <v>13000</v>
      </c>
      <c r="E22" t="s">
        <v>257</v>
      </c>
      <c r="F22">
        <v>0</v>
      </c>
      <c r="G22">
        <v>855.99</v>
      </c>
      <c r="H22" t="s">
        <v>442</v>
      </c>
      <c r="I22">
        <v>0</v>
      </c>
      <c r="J22" t="s">
        <v>254</v>
      </c>
    </row>
    <row r="23" spans="1:10" x14ac:dyDescent="0.25">
      <c r="A23">
        <v>102</v>
      </c>
      <c r="B23" t="s">
        <v>399</v>
      </c>
      <c r="C23" t="s">
        <v>113</v>
      </c>
      <c r="D23">
        <v>13000</v>
      </c>
      <c r="E23" t="s">
        <v>257</v>
      </c>
      <c r="F23">
        <v>0</v>
      </c>
      <c r="G23">
        <v>881.99</v>
      </c>
      <c r="H23" t="s">
        <v>442</v>
      </c>
      <c r="I23">
        <v>0</v>
      </c>
      <c r="J23" t="s">
        <v>254</v>
      </c>
    </row>
    <row r="24" spans="1:10" x14ac:dyDescent="0.25">
      <c r="A24">
        <v>103</v>
      </c>
      <c r="B24" t="s">
        <v>399</v>
      </c>
      <c r="C24" t="s">
        <v>114</v>
      </c>
      <c r="D24">
        <v>13000</v>
      </c>
      <c r="E24" t="s">
        <v>257</v>
      </c>
      <c r="F24">
        <v>0</v>
      </c>
      <c r="G24">
        <v>882.99</v>
      </c>
      <c r="H24" t="s">
        <v>442</v>
      </c>
      <c r="I24">
        <v>0</v>
      </c>
      <c r="J24" t="s">
        <v>254</v>
      </c>
    </row>
    <row r="25" spans="1:10" x14ac:dyDescent="0.25">
      <c r="A25">
        <v>104</v>
      </c>
      <c r="B25" t="s">
        <v>399</v>
      </c>
      <c r="C25" t="s">
        <v>233</v>
      </c>
      <c r="D25">
        <v>7200</v>
      </c>
      <c r="E25" t="s">
        <v>257</v>
      </c>
      <c r="F25">
        <v>0</v>
      </c>
      <c r="G25">
        <v>267.99</v>
      </c>
      <c r="H25" t="s">
        <v>442</v>
      </c>
      <c r="I25">
        <v>0</v>
      </c>
      <c r="J25" t="s">
        <v>254</v>
      </c>
    </row>
    <row r="26" spans="1:10" x14ac:dyDescent="0.25">
      <c r="A26">
        <v>107</v>
      </c>
      <c r="B26" t="s">
        <v>445</v>
      </c>
      <c r="C26" t="s">
        <v>236</v>
      </c>
      <c r="D26">
        <v>40000</v>
      </c>
      <c r="E26" t="s">
        <v>257</v>
      </c>
      <c r="F26">
        <v>0</v>
      </c>
      <c r="G26">
        <v>738.65</v>
      </c>
      <c r="H26" t="s">
        <v>442</v>
      </c>
      <c r="I26">
        <v>0</v>
      </c>
      <c r="J26" t="s">
        <v>254</v>
      </c>
    </row>
    <row r="27" spans="1:10" x14ac:dyDescent="0.25">
      <c r="A27">
        <v>108</v>
      </c>
      <c r="B27" t="s">
        <v>400</v>
      </c>
      <c r="C27" t="s">
        <v>58</v>
      </c>
      <c r="D27">
        <v>3500</v>
      </c>
      <c r="E27" t="s">
        <v>257</v>
      </c>
      <c r="F27">
        <v>0</v>
      </c>
      <c r="G27">
        <v>604.99</v>
      </c>
      <c r="H27" t="s">
        <v>442</v>
      </c>
      <c r="I27">
        <v>0</v>
      </c>
      <c r="J27" t="s">
        <v>254</v>
      </c>
    </row>
    <row r="28" spans="1:10" x14ac:dyDescent="0.25">
      <c r="A28">
        <v>110</v>
      </c>
      <c r="B28" t="s">
        <v>400</v>
      </c>
      <c r="C28" t="s">
        <v>455</v>
      </c>
      <c r="D28">
        <v>12000</v>
      </c>
      <c r="E28" t="s">
        <v>257</v>
      </c>
      <c r="F28">
        <v>0</v>
      </c>
      <c r="G28">
        <v>752.99</v>
      </c>
      <c r="H28" t="s">
        <v>442</v>
      </c>
      <c r="I28">
        <v>0</v>
      </c>
      <c r="J28" t="s">
        <v>254</v>
      </c>
    </row>
    <row r="29" spans="1:10" x14ac:dyDescent="0.25">
      <c r="A29">
        <v>111</v>
      </c>
      <c r="B29" t="s">
        <v>400</v>
      </c>
      <c r="C29" t="s">
        <v>61</v>
      </c>
      <c r="D29">
        <v>10000</v>
      </c>
      <c r="E29" t="s">
        <v>257</v>
      </c>
      <c r="F29">
        <v>0</v>
      </c>
      <c r="G29">
        <v>820.99</v>
      </c>
      <c r="H29" t="s">
        <v>442</v>
      </c>
      <c r="I29">
        <v>0</v>
      </c>
      <c r="J29" t="s">
        <v>254</v>
      </c>
    </row>
    <row r="30" spans="1:10" x14ac:dyDescent="0.25">
      <c r="A30">
        <v>112</v>
      </c>
      <c r="B30" t="s">
        <v>400</v>
      </c>
      <c r="C30" t="s">
        <v>62</v>
      </c>
      <c r="D30">
        <v>10000</v>
      </c>
      <c r="E30" t="s">
        <v>257</v>
      </c>
      <c r="F30">
        <v>0</v>
      </c>
      <c r="G30">
        <v>820.99</v>
      </c>
      <c r="H30" t="s">
        <v>442</v>
      </c>
      <c r="I30">
        <v>0</v>
      </c>
      <c r="J30" t="s">
        <v>254</v>
      </c>
    </row>
    <row r="31" spans="1:10" x14ac:dyDescent="0.25">
      <c r="A31">
        <v>113</v>
      </c>
      <c r="B31" t="s">
        <v>400</v>
      </c>
      <c r="C31" t="s">
        <v>63</v>
      </c>
      <c r="D31">
        <v>10000</v>
      </c>
      <c r="E31" t="s">
        <v>257</v>
      </c>
      <c r="F31">
        <v>0</v>
      </c>
      <c r="G31">
        <v>808.99</v>
      </c>
      <c r="H31" t="s">
        <v>442</v>
      </c>
      <c r="I31">
        <v>0</v>
      </c>
      <c r="J31" t="s">
        <v>254</v>
      </c>
    </row>
    <row r="32" spans="1:10" x14ac:dyDescent="0.25">
      <c r="A32">
        <v>119</v>
      </c>
      <c r="B32" t="s">
        <v>400</v>
      </c>
      <c r="C32" t="s">
        <v>131</v>
      </c>
      <c r="D32">
        <v>7000</v>
      </c>
      <c r="E32" t="s">
        <v>257</v>
      </c>
      <c r="F32">
        <v>0</v>
      </c>
      <c r="G32">
        <v>772.99</v>
      </c>
      <c r="H32" t="s">
        <v>442</v>
      </c>
      <c r="I32">
        <v>0</v>
      </c>
      <c r="J32" t="s">
        <v>254</v>
      </c>
    </row>
    <row r="33" spans="1:10" x14ac:dyDescent="0.25">
      <c r="A33">
        <v>120</v>
      </c>
      <c r="B33" t="s">
        <v>400</v>
      </c>
      <c r="C33" t="s">
        <v>132</v>
      </c>
      <c r="D33">
        <v>3000</v>
      </c>
      <c r="E33" t="s">
        <v>257</v>
      </c>
      <c r="F33">
        <v>0</v>
      </c>
      <c r="G33">
        <v>606.99</v>
      </c>
      <c r="H33" t="s">
        <v>442</v>
      </c>
      <c r="I33">
        <v>0</v>
      </c>
      <c r="J33" t="s">
        <v>254</v>
      </c>
    </row>
    <row r="34" spans="1:10" x14ac:dyDescent="0.25">
      <c r="A34">
        <v>121</v>
      </c>
      <c r="B34" t="s">
        <v>400</v>
      </c>
      <c r="C34" t="s">
        <v>133</v>
      </c>
      <c r="D34">
        <v>3000</v>
      </c>
      <c r="E34" t="s">
        <v>257</v>
      </c>
      <c r="F34">
        <v>0</v>
      </c>
      <c r="G34">
        <v>599.99</v>
      </c>
      <c r="H34" t="s">
        <v>442</v>
      </c>
      <c r="I34">
        <v>0</v>
      </c>
      <c r="J34" t="s">
        <v>254</v>
      </c>
    </row>
    <row r="35" spans="1:10" x14ac:dyDescent="0.25">
      <c r="A35">
        <v>122</v>
      </c>
      <c r="B35" t="s">
        <v>400</v>
      </c>
      <c r="C35" t="s">
        <v>196</v>
      </c>
      <c r="D35">
        <v>3000</v>
      </c>
      <c r="E35" t="s">
        <v>257</v>
      </c>
      <c r="F35">
        <v>0</v>
      </c>
      <c r="G35">
        <v>606.99</v>
      </c>
      <c r="H35" t="s">
        <v>442</v>
      </c>
      <c r="I35">
        <v>0</v>
      </c>
      <c r="J35" t="s">
        <v>254</v>
      </c>
    </row>
    <row r="36" spans="1:10" x14ac:dyDescent="0.25">
      <c r="A36">
        <v>129</v>
      </c>
      <c r="B36" t="s">
        <v>400</v>
      </c>
      <c r="C36" t="s">
        <v>220</v>
      </c>
      <c r="D36">
        <v>2000</v>
      </c>
      <c r="E36" t="s">
        <v>257</v>
      </c>
      <c r="F36">
        <v>0</v>
      </c>
      <c r="G36">
        <v>477.41</v>
      </c>
      <c r="H36" t="s">
        <v>456</v>
      </c>
      <c r="I36">
        <v>0</v>
      </c>
      <c r="J36" t="s">
        <v>254</v>
      </c>
    </row>
    <row r="37" spans="1:10" x14ac:dyDescent="0.25">
      <c r="A37">
        <v>135</v>
      </c>
      <c r="B37" t="s">
        <v>400</v>
      </c>
      <c r="C37" t="s">
        <v>495</v>
      </c>
      <c r="D37">
        <v>3500</v>
      </c>
      <c r="E37" t="s">
        <v>257</v>
      </c>
      <c r="F37">
        <v>0</v>
      </c>
      <c r="G37">
        <v>714.79</v>
      </c>
      <c r="H37" t="s">
        <v>456</v>
      </c>
      <c r="I37">
        <v>0</v>
      </c>
      <c r="J37" t="s">
        <v>254</v>
      </c>
    </row>
    <row r="38" spans="1:10" x14ac:dyDescent="0.25">
      <c r="A38">
        <v>136</v>
      </c>
      <c r="B38" t="s">
        <v>400</v>
      </c>
      <c r="C38" t="s">
        <v>227</v>
      </c>
      <c r="D38">
        <v>7000</v>
      </c>
      <c r="E38" t="s">
        <v>257</v>
      </c>
      <c r="F38">
        <v>0</v>
      </c>
      <c r="G38">
        <v>975.27</v>
      </c>
      <c r="H38" t="s">
        <v>456</v>
      </c>
      <c r="I38">
        <v>0</v>
      </c>
      <c r="J38" t="s">
        <v>254</v>
      </c>
    </row>
    <row r="39" spans="1:10" x14ac:dyDescent="0.25">
      <c r="A39">
        <v>137</v>
      </c>
      <c r="B39" t="s">
        <v>400</v>
      </c>
      <c r="C39" t="s">
        <v>228</v>
      </c>
      <c r="D39">
        <v>8000</v>
      </c>
      <c r="E39" t="s">
        <v>257</v>
      </c>
      <c r="F39">
        <v>0</v>
      </c>
      <c r="G39">
        <v>858.74</v>
      </c>
      <c r="H39" t="s">
        <v>456</v>
      </c>
      <c r="I39">
        <v>0</v>
      </c>
      <c r="J39" t="s">
        <v>254</v>
      </c>
    </row>
    <row r="40" spans="1:10" x14ac:dyDescent="0.25">
      <c r="A40">
        <v>138</v>
      </c>
      <c r="B40" t="s">
        <v>400</v>
      </c>
      <c r="C40" t="s">
        <v>405</v>
      </c>
      <c r="D40">
        <v>6000</v>
      </c>
      <c r="E40" t="s">
        <v>257</v>
      </c>
      <c r="F40">
        <v>0</v>
      </c>
      <c r="G40">
        <v>1371.57</v>
      </c>
      <c r="H40" t="s">
        <v>456</v>
      </c>
      <c r="I40">
        <v>0</v>
      </c>
      <c r="J40" t="s">
        <v>254</v>
      </c>
    </row>
    <row r="41" spans="1:10" x14ac:dyDescent="0.25">
      <c r="A41">
        <v>139</v>
      </c>
      <c r="B41" t="s">
        <v>400</v>
      </c>
      <c r="C41" t="s">
        <v>229</v>
      </c>
      <c r="D41">
        <v>6000</v>
      </c>
      <c r="E41" t="s">
        <v>257</v>
      </c>
      <c r="F41">
        <v>0</v>
      </c>
      <c r="G41">
        <v>577.95000000000005</v>
      </c>
      <c r="H41" t="s">
        <v>456</v>
      </c>
      <c r="I41">
        <v>0</v>
      </c>
      <c r="J41" t="s">
        <v>254</v>
      </c>
    </row>
    <row r="42" spans="1:10" x14ac:dyDescent="0.25">
      <c r="A42">
        <v>140</v>
      </c>
      <c r="B42" t="s">
        <v>400</v>
      </c>
      <c r="C42" t="s">
        <v>230</v>
      </c>
      <c r="D42">
        <v>6000</v>
      </c>
      <c r="E42" t="s">
        <v>257</v>
      </c>
      <c r="F42">
        <v>0</v>
      </c>
      <c r="G42">
        <v>577.95000000000005</v>
      </c>
      <c r="H42" t="s">
        <v>456</v>
      </c>
      <c r="I42">
        <v>0</v>
      </c>
      <c r="J42" t="s">
        <v>254</v>
      </c>
    </row>
    <row r="43" spans="1:10" x14ac:dyDescent="0.25">
      <c r="A43">
        <v>141</v>
      </c>
      <c r="B43" t="s">
        <v>400</v>
      </c>
      <c r="C43" t="s">
        <v>231</v>
      </c>
      <c r="D43">
        <v>7000</v>
      </c>
      <c r="E43" t="s">
        <v>257</v>
      </c>
      <c r="F43">
        <v>0</v>
      </c>
      <c r="G43">
        <v>1058.05</v>
      </c>
      <c r="H43" t="s">
        <v>456</v>
      </c>
      <c r="I43">
        <v>0</v>
      </c>
      <c r="J43" t="s">
        <v>254</v>
      </c>
    </row>
    <row r="44" spans="1:10" x14ac:dyDescent="0.25">
      <c r="A44">
        <v>206</v>
      </c>
      <c r="B44" t="s">
        <v>414</v>
      </c>
      <c r="C44" t="s">
        <v>91</v>
      </c>
      <c r="D44">
        <v>3000</v>
      </c>
      <c r="E44" t="s">
        <v>257</v>
      </c>
      <c r="F44">
        <v>0</v>
      </c>
      <c r="G44">
        <v>251.99</v>
      </c>
      <c r="H44" t="s">
        <v>442</v>
      </c>
      <c r="I44">
        <v>0</v>
      </c>
      <c r="J44" t="s">
        <v>254</v>
      </c>
    </row>
    <row r="45" spans="1:10" x14ac:dyDescent="0.25">
      <c r="A45">
        <v>207</v>
      </c>
      <c r="B45" t="s">
        <v>414</v>
      </c>
      <c r="C45" t="s">
        <v>92</v>
      </c>
      <c r="D45">
        <v>3500</v>
      </c>
      <c r="E45" t="s">
        <v>257</v>
      </c>
      <c r="F45">
        <v>0</v>
      </c>
      <c r="G45">
        <v>297.99</v>
      </c>
      <c r="H45" t="s">
        <v>442</v>
      </c>
      <c r="I45">
        <v>0</v>
      </c>
      <c r="J45" t="s">
        <v>254</v>
      </c>
    </row>
    <row r="46" spans="1:10" x14ac:dyDescent="0.25">
      <c r="A46">
        <v>208</v>
      </c>
      <c r="B46" t="s">
        <v>414</v>
      </c>
      <c r="C46" t="s">
        <v>93</v>
      </c>
      <c r="D46">
        <v>3500</v>
      </c>
      <c r="E46" t="s">
        <v>257</v>
      </c>
      <c r="F46">
        <v>0</v>
      </c>
      <c r="G46">
        <v>297.99</v>
      </c>
      <c r="H46" t="s">
        <v>442</v>
      </c>
      <c r="I46">
        <v>0</v>
      </c>
      <c r="J46" t="s">
        <v>254</v>
      </c>
    </row>
    <row r="47" spans="1:10" x14ac:dyDescent="0.25">
      <c r="A47">
        <v>209</v>
      </c>
      <c r="B47" t="s">
        <v>414</v>
      </c>
      <c r="C47" t="s">
        <v>94</v>
      </c>
      <c r="D47">
        <v>3500</v>
      </c>
      <c r="E47" t="s">
        <v>257</v>
      </c>
      <c r="F47">
        <v>0</v>
      </c>
      <c r="G47">
        <v>297.99</v>
      </c>
      <c r="H47" t="s">
        <v>442</v>
      </c>
      <c r="I47">
        <v>0</v>
      </c>
      <c r="J47" t="s">
        <v>254</v>
      </c>
    </row>
    <row r="48" spans="1:10" x14ac:dyDescent="0.25">
      <c r="A48">
        <v>210</v>
      </c>
      <c r="B48" t="s">
        <v>414</v>
      </c>
      <c r="C48" t="s">
        <v>459</v>
      </c>
      <c r="D48" t="s">
        <v>185</v>
      </c>
      <c r="E48" t="s">
        <v>257</v>
      </c>
      <c r="F48">
        <v>0</v>
      </c>
      <c r="G48">
        <v>93.99</v>
      </c>
      <c r="H48" t="s">
        <v>442</v>
      </c>
      <c r="I48">
        <v>0</v>
      </c>
      <c r="J48" t="s">
        <v>254</v>
      </c>
    </row>
    <row r="49" spans="1:10" x14ac:dyDescent="0.25">
      <c r="A49">
        <v>211</v>
      </c>
      <c r="B49" t="s">
        <v>414</v>
      </c>
      <c r="C49" t="s">
        <v>187</v>
      </c>
      <c r="D49">
        <v>1100</v>
      </c>
      <c r="E49" t="s">
        <v>257</v>
      </c>
      <c r="F49">
        <v>0</v>
      </c>
      <c r="G49">
        <v>188.99</v>
      </c>
      <c r="H49" t="s">
        <v>442</v>
      </c>
      <c r="I49">
        <v>0</v>
      </c>
      <c r="J49" t="s">
        <v>254</v>
      </c>
    </row>
    <row r="50" spans="1:10" x14ac:dyDescent="0.25">
      <c r="A50">
        <v>212</v>
      </c>
      <c r="B50" t="s">
        <v>414</v>
      </c>
      <c r="C50" t="s">
        <v>188</v>
      </c>
      <c r="D50">
        <v>1100</v>
      </c>
      <c r="E50" t="s">
        <v>257</v>
      </c>
      <c r="F50">
        <v>0</v>
      </c>
      <c r="G50">
        <v>141.99</v>
      </c>
      <c r="H50" t="s">
        <v>442</v>
      </c>
      <c r="I50">
        <v>0</v>
      </c>
      <c r="J50" t="s">
        <v>254</v>
      </c>
    </row>
    <row r="51" spans="1:10" x14ac:dyDescent="0.25">
      <c r="A51">
        <v>213</v>
      </c>
      <c r="B51" t="s">
        <v>414</v>
      </c>
      <c r="C51" t="s">
        <v>189</v>
      </c>
      <c r="D51">
        <v>1100</v>
      </c>
      <c r="E51" t="s">
        <v>257</v>
      </c>
      <c r="F51">
        <v>0</v>
      </c>
      <c r="G51">
        <v>141.99</v>
      </c>
      <c r="H51" t="s">
        <v>442</v>
      </c>
      <c r="I51">
        <v>0</v>
      </c>
      <c r="J51" t="s">
        <v>254</v>
      </c>
    </row>
    <row r="52" spans="1:10" x14ac:dyDescent="0.25">
      <c r="A52">
        <v>214</v>
      </c>
      <c r="B52" t="s">
        <v>414</v>
      </c>
      <c r="C52" t="s">
        <v>190</v>
      </c>
      <c r="D52">
        <v>1100</v>
      </c>
      <c r="E52" t="s">
        <v>257</v>
      </c>
      <c r="F52">
        <v>0</v>
      </c>
      <c r="G52">
        <v>141.99</v>
      </c>
      <c r="H52" t="s">
        <v>442</v>
      </c>
      <c r="I52">
        <v>0</v>
      </c>
      <c r="J52" t="s">
        <v>254</v>
      </c>
    </row>
    <row r="53" spans="1:10" x14ac:dyDescent="0.25">
      <c r="A53">
        <v>215</v>
      </c>
      <c r="B53" t="s">
        <v>414</v>
      </c>
      <c r="C53" t="s">
        <v>246</v>
      </c>
      <c r="D53" t="s">
        <v>247</v>
      </c>
      <c r="E53" t="s">
        <v>257</v>
      </c>
      <c r="F53">
        <v>0</v>
      </c>
      <c r="G53">
        <v>51.99</v>
      </c>
      <c r="H53" t="s">
        <v>442</v>
      </c>
      <c r="I53">
        <v>0</v>
      </c>
      <c r="J53" t="s">
        <v>254</v>
      </c>
    </row>
    <row r="54" spans="1:10" x14ac:dyDescent="0.25">
      <c r="A54">
        <v>216</v>
      </c>
      <c r="B54" t="s">
        <v>414</v>
      </c>
      <c r="C54" t="s">
        <v>248</v>
      </c>
      <c r="D54" t="s">
        <v>247</v>
      </c>
      <c r="E54" t="s">
        <v>257</v>
      </c>
      <c r="F54">
        <v>0</v>
      </c>
      <c r="G54">
        <v>51.99</v>
      </c>
      <c r="H54" t="s">
        <v>442</v>
      </c>
      <c r="I54">
        <v>0</v>
      </c>
      <c r="J54" t="s">
        <v>254</v>
      </c>
    </row>
    <row r="55" spans="1:10" x14ac:dyDescent="0.25">
      <c r="A55">
        <v>217</v>
      </c>
      <c r="B55" t="s">
        <v>414</v>
      </c>
      <c r="C55" t="s">
        <v>249</v>
      </c>
      <c r="D55" t="s">
        <v>247</v>
      </c>
      <c r="E55" t="s">
        <v>257</v>
      </c>
      <c r="F55">
        <v>0</v>
      </c>
      <c r="G55">
        <v>51.99</v>
      </c>
      <c r="H55" t="s">
        <v>442</v>
      </c>
      <c r="I55">
        <v>0</v>
      </c>
      <c r="J55" t="s">
        <v>254</v>
      </c>
    </row>
    <row r="56" spans="1:10" x14ac:dyDescent="0.25">
      <c r="A56">
        <v>218</v>
      </c>
      <c r="B56" t="s">
        <v>414</v>
      </c>
      <c r="C56" t="s">
        <v>250</v>
      </c>
      <c r="D56" t="s">
        <v>247</v>
      </c>
      <c r="E56" t="s">
        <v>257</v>
      </c>
      <c r="F56">
        <v>0</v>
      </c>
      <c r="G56">
        <v>52.99</v>
      </c>
      <c r="H56" t="s">
        <v>442</v>
      </c>
      <c r="I56">
        <v>0</v>
      </c>
      <c r="J56" t="s">
        <v>254</v>
      </c>
    </row>
    <row r="57" spans="1:10" x14ac:dyDescent="0.25">
      <c r="A57">
        <v>219</v>
      </c>
      <c r="B57" t="s">
        <v>414</v>
      </c>
      <c r="C57" t="s">
        <v>265</v>
      </c>
      <c r="D57" t="s">
        <v>266</v>
      </c>
      <c r="E57" t="s">
        <v>257</v>
      </c>
      <c r="F57">
        <v>0</v>
      </c>
      <c r="G57">
        <v>51.99</v>
      </c>
      <c r="H57" t="s">
        <v>442</v>
      </c>
      <c r="I57">
        <v>0</v>
      </c>
      <c r="J57" t="s">
        <v>254</v>
      </c>
    </row>
    <row r="58" spans="1:10" x14ac:dyDescent="0.25">
      <c r="A58">
        <v>220</v>
      </c>
      <c r="B58" t="s">
        <v>414</v>
      </c>
      <c r="C58" t="s">
        <v>264</v>
      </c>
      <c r="D58" t="s">
        <v>266</v>
      </c>
      <c r="E58" t="s">
        <v>257</v>
      </c>
      <c r="F58">
        <v>0</v>
      </c>
      <c r="G58">
        <v>51.99</v>
      </c>
      <c r="H58" t="s">
        <v>442</v>
      </c>
      <c r="I58">
        <v>0</v>
      </c>
      <c r="J58" t="s">
        <v>254</v>
      </c>
    </row>
    <row r="59" spans="1:10" x14ac:dyDescent="0.25">
      <c r="A59">
        <v>221</v>
      </c>
      <c r="B59" t="s">
        <v>414</v>
      </c>
      <c r="C59" t="s">
        <v>415</v>
      </c>
      <c r="D59" t="s">
        <v>416</v>
      </c>
      <c r="E59" t="s">
        <v>257</v>
      </c>
      <c r="F59">
        <v>0</v>
      </c>
      <c r="G59">
        <v>68.989999999999995</v>
      </c>
      <c r="H59" t="s">
        <v>442</v>
      </c>
      <c r="I59">
        <v>0</v>
      </c>
      <c r="J59" t="s">
        <v>254</v>
      </c>
    </row>
    <row r="60" spans="1:10" x14ac:dyDescent="0.25">
      <c r="A60">
        <v>227</v>
      </c>
      <c r="B60" t="s">
        <v>417</v>
      </c>
      <c r="C60" t="s">
        <v>241</v>
      </c>
      <c r="D60">
        <v>341</v>
      </c>
      <c r="E60" t="s">
        <v>257</v>
      </c>
      <c r="F60">
        <v>0</v>
      </c>
      <c r="G60">
        <v>76.989999999999995</v>
      </c>
      <c r="H60" t="s">
        <v>442</v>
      </c>
      <c r="I60">
        <v>0</v>
      </c>
      <c r="J60" t="s">
        <v>254</v>
      </c>
    </row>
    <row r="61" spans="1:10" x14ac:dyDescent="0.25">
      <c r="A61">
        <v>228</v>
      </c>
      <c r="B61" t="s">
        <v>417</v>
      </c>
      <c r="C61" t="s">
        <v>242</v>
      </c>
      <c r="D61">
        <v>500</v>
      </c>
      <c r="E61" t="s">
        <v>257</v>
      </c>
      <c r="F61">
        <v>0</v>
      </c>
      <c r="G61">
        <v>69.989999999999995</v>
      </c>
      <c r="H61" t="s">
        <v>442</v>
      </c>
      <c r="I61">
        <v>0</v>
      </c>
      <c r="J61" t="s">
        <v>254</v>
      </c>
    </row>
    <row r="62" spans="1:10" x14ac:dyDescent="0.25">
      <c r="A62">
        <v>229</v>
      </c>
      <c r="B62" t="s">
        <v>417</v>
      </c>
      <c r="C62" t="s">
        <v>243</v>
      </c>
      <c r="D62">
        <v>500</v>
      </c>
      <c r="E62" t="s">
        <v>257</v>
      </c>
      <c r="F62">
        <v>0</v>
      </c>
      <c r="G62">
        <v>69.989999999999995</v>
      </c>
      <c r="H62" t="s">
        <v>442</v>
      </c>
      <c r="I62">
        <v>0</v>
      </c>
      <c r="J62" t="s">
        <v>254</v>
      </c>
    </row>
    <row r="63" spans="1:10" x14ac:dyDescent="0.25">
      <c r="A63">
        <v>230</v>
      </c>
      <c r="B63" t="s">
        <v>417</v>
      </c>
      <c r="C63" t="s">
        <v>244</v>
      </c>
      <c r="D63">
        <v>500</v>
      </c>
      <c r="E63" t="s">
        <v>257</v>
      </c>
      <c r="F63">
        <v>0</v>
      </c>
      <c r="G63">
        <v>69.989999999999995</v>
      </c>
      <c r="H63" t="s">
        <v>442</v>
      </c>
      <c r="I63">
        <v>0</v>
      </c>
      <c r="J63" t="s">
        <v>254</v>
      </c>
    </row>
    <row r="64" spans="1:10" x14ac:dyDescent="0.25">
      <c r="A64">
        <v>231</v>
      </c>
      <c r="B64" t="s">
        <v>417</v>
      </c>
      <c r="C64" t="s">
        <v>245</v>
      </c>
      <c r="D64">
        <v>8400</v>
      </c>
      <c r="E64" t="s">
        <v>257</v>
      </c>
      <c r="F64">
        <v>0</v>
      </c>
      <c r="G64">
        <v>214.99</v>
      </c>
      <c r="H64" t="s">
        <v>442</v>
      </c>
      <c r="I64">
        <v>0</v>
      </c>
      <c r="J64" t="s">
        <v>254</v>
      </c>
    </row>
    <row r="65" spans="1:10" x14ac:dyDescent="0.25">
      <c r="A65">
        <v>232</v>
      </c>
      <c r="B65" t="s">
        <v>418</v>
      </c>
      <c r="C65" t="s">
        <v>419</v>
      </c>
      <c r="D65">
        <v>18000</v>
      </c>
      <c r="E65" t="s">
        <v>257</v>
      </c>
      <c r="F65">
        <v>0</v>
      </c>
      <c r="G65">
        <v>187.99</v>
      </c>
      <c r="H65" t="s">
        <v>442</v>
      </c>
      <c r="I65">
        <v>0</v>
      </c>
      <c r="J65" t="s">
        <v>254</v>
      </c>
    </row>
    <row r="66" spans="1:10" x14ac:dyDescent="0.25">
      <c r="A66">
        <v>233</v>
      </c>
      <c r="B66" t="s">
        <v>418</v>
      </c>
      <c r="C66" t="s">
        <v>420</v>
      </c>
      <c r="D66">
        <v>10000</v>
      </c>
      <c r="E66" t="s">
        <v>257</v>
      </c>
      <c r="F66">
        <v>0</v>
      </c>
      <c r="G66">
        <v>246.99</v>
      </c>
      <c r="H66" t="s">
        <v>442</v>
      </c>
      <c r="I66">
        <v>0</v>
      </c>
      <c r="J66" t="s">
        <v>254</v>
      </c>
    </row>
    <row r="67" spans="1:10" x14ac:dyDescent="0.25">
      <c r="A67">
        <v>234</v>
      </c>
      <c r="B67" t="s">
        <v>418</v>
      </c>
      <c r="C67" t="s">
        <v>421</v>
      </c>
      <c r="D67">
        <v>10000</v>
      </c>
      <c r="E67" t="s">
        <v>257</v>
      </c>
      <c r="F67">
        <v>0</v>
      </c>
      <c r="G67">
        <v>246.99</v>
      </c>
      <c r="H67" t="s">
        <v>442</v>
      </c>
      <c r="I67">
        <v>0</v>
      </c>
      <c r="J67" t="s">
        <v>254</v>
      </c>
    </row>
    <row r="68" spans="1:10" x14ac:dyDescent="0.25">
      <c r="A68">
        <v>235</v>
      </c>
      <c r="B68" t="s">
        <v>418</v>
      </c>
      <c r="C68" t="s">
        <v>422</v>
      </c>
      <c r="D68">
        <v>10000</v>
      </c>
      <c r="E68" t="s">
        <v>257</v>
      </c>
      <c r="F68">
        <v>0</v>
      </c>
      <c r="G68">
        <v>246.99</v>
      </c>
      <c r="H68" t="s">
        <v>442</v>
      </c>
      <c r="I68">
        <v>0</v>
      </c>
      <c r="J68" t="s">
        <v>254</v>
      </c>
    </row>
    <row r="69" spans="1:10" x14ac:dyDescent="0.25">
      <c r="A69">
        <v>236</v>
      </c>
      <c r="B69" t="s">
        <v>418</v>
      </c>
      <c r="C69" t="s">
        <v>423</v>
      </c>
      <c r="D69">
        <v>40000</v>
      </c>
      <c r="E69" t="s">
        <v>257</v>
      </c>
      <c r="F69">
        <v>0</v>
      </c>
      <c r="G69">
        <v>313.99</v>
      </c>
      <c r="H69" t="s">
        <v>442</v>
      </c>
      <c r="I69">
        <v>0</v>
      </c>
      <c r="J69" t="s">
        <v>254</v>
      </c>
    </row>
    <row r="70" spans="1:10" x14ac:dyDescent="0.25">
      <c r="A70">
        <v>237</v>
      </c>
      <c r="B70" t="s">
        <v>418</v>
      </c>
      <c r="C70" t="s">
        <v>429</v>
      </c>
      <c r="D70">
        <v>45000</v>
      </c>
      <c r="E70" t="s">
        <v>257</v>
      </c>
      <c r="F70">
        <v>0</v>
      </c>
      <c r="G70">
        <v>252.61</v>
      </c>
      <c r="H70" t="s">
        <v>460</v>
      </c>
      <c r="I70">
        <v>0</v>
      </c>
      <c r="J70" t="s">
        <v>254</v>
      </c>
    </row>
    <row r="71" spans="1:10" x14ac:dyDescent="0.25">
      <c r="A71">
        <v>238</v>
      </c>
      <c r="B71" t="s">
        <v>418</v>
      </c>
      <c r="C71" t="s">
        <v>425</v>
      </c>
      <c r="D71">
        <v>50000</v>
      </c>
      <c r="E71" t="s">
        <v>257</v>
      </c>
      <c r="F71">
        <v>0</v>
      </c>
      <c r="G71">
        <v>2796.28</v>
      </c>
      <c r="H71" t="s">
        <v>461</v>
      </c>
      <c r="I71">
        <v>0</v>
      </c>
      <c r="J71" t="s">
        <v>254</v>
      </c>
    </row>
    <row r="72" spans="1:10" x14ac:dyDescent="0.25">
      <c r="A72">
        <v>239</v>
      </c>
      <c r="B72" t="s">
        <v>418</v>
      </c>
      <c r="C72" t="s">
        <v>426</v>
      </c>
      <c r="D72">
        <v>50000</v>
      </c>
      <c r="E72" t="s">
        <v>257</v>
      </c>
      <c r="F72">
        <v>0</v>
      </c>
      <c r="G72">
        <v>1102.57</v>
      </c>
      <c r="H72" t="s">
        <v>461</v>
      </c>
      <c r="I72">
        <v>0</v>
      </c>
      <c r="J72" t="s">
        <v>254</v>
      </c>
    </row>
    <row r="73" spans="1:10" x14ac:dyDescent="0.25">
      <c r="A73">
        <v>240</v>
      </c>
      <c r="B73" t="s">
        <v>418</v>
      </c>
      <c r="C73" t="s">
        <v>427</v>
      </c>
      <c r="D73">
        <v>50000</v>
      </c>
      <c r="E73" t="s">
        <v>257</v>
      </c>
      <c r="F73">
        <v>0</v>
      </c>
      <c r="G73">
        <v>2796.28</v>
      </c>
      <c r="H73" t="s">
        <v>461</v>
      </c>
      <c r="I73">
        <v>0</v>
      </c>
      <c r="J73" t="s">
        <v>254</v>
      </c>
    </row>
    <row r="74" spans="1:10" x14ac:dyDescent="0.25">
      <c r="A74">
        <v>241</v>
      </c>
      <c r="B74" t="s">
        <v>418</v>
      </c>
      <c r="C74" t="s">
        <v>428</v>
      </c>
      <c r="D74">
        <v>50000</v>
      </c>
      <c r="E74" t="s">
        <v>257</v>
      </c>
      <c r="F74">
        <v>0</v>
      </c>
      <c r="G74">
        <v>2796.28</v>
      </c>
      <c r="H74" t="s">
        <v>461</v>
      </c>
      <c r="I74">
        <v>0</v>
      </c>
      <c r="J74" t="s">
        <v>254</v>
      </c>
    </row>
    <row r="75" spans="1:10" x14ac:dyDescent="0.25">
      <c r="A75">
        <v>252</v>
      </c>
      <c r="B75" t="s">
        <v>431</v>
      </c>
      <c r="C75" t="s">
        <v>8</v>
      </c>
      <c r="D75">
        <v>1400</v>
      </c>
      <c r="E75" t="s">
        <v>257</v>
      </c>
      <c r="F75">
        <v>0</v>
      </c>
      <c r="G75">
        <v>328.99</v>
      </c>
      <c r="H75" t="s">
        <v>442</v>
      </c>
      <c r="I75">
        <v>0</v>
      </c>
      <c r="J75" t="s">
        <v>254</v>
      </c>
    </row>
    <row r="76" spans="1:10" x14ac:dyDescent="0.25">
      <c r="A76">
        <v>253</v>
      </c>
      <c r="B76" t="s">
        <v>431</v>
      </c>
      <c r="C76" t="s">
        <v>9</v>
      </c>
      <c r="D76">
        <v>1400</v>
      </c>
      <c r="E76" t="s">
        <v>257</v>
      </c>
      <c r="F76">
        <v>0</v>
      </c>
      <c r="G76">
        <v>328.99</v>
      </c>
      <c r="H76" t="s">
        <v>442</v>
      </c>
      <c r="I76">
        <v>0</v>
      </c>
      <c r="J76" t="s">
        <v>254</v>
      </c>
    </row>
    <row r="77" spans="1:10" x14ac:dyDescent="0.25">
      <c r="A77">
        <v>254</v>
      </c>
      <c r="B77" t="s">
        <v>431</v>
      </c>
      <c r="C77" t="s">
        <v>10</v>
      </c>
      <c r="D77">
        <v>1400</v>
      </c>
      <c r="E77" t="s">
        <v>257</v>
      </c>
      <c r="F77">
        <v>0</v>
      </c>
      <c r="G77">
        <v>328.99</v>
      </c>
      <c r="H77" t="s">
        <v>442</v>
      </c>
      <c r="I77">
        <v>0</v>
      </c>
      <c r="J77" t="s">
        <v>254</v>
      </c>
    </row>
    <row r="78" spans="1:10" x14ac:dyDescent="0.25">
      <c r="A78">
        <v>255</v>
      </c>
      <c r="B78" t="s">
        <v>431</v>
      </c>
      <c r="C78" t="s">
        <v>208</v>
      </c>
      <c r="D78">
        <v>1000</v>
      </c>
      <c r="E78" t="s">
        <v>257</v>
      </c>
      <c r="F78">
        <v>0</v>
      </c>
      <c r="G78">
        <v>181.99</v>
      </c>
      <c r="H78" t="s">
        <v>442</v>
      </c>
      <c r="I78">
        <v>0</v>
      </c>
      <c r="J78" t="s">
        <v>254</v>
      </c>
    </row>
    <row r="79" spans="1:10" x14ac:dyDescent="0.25">
      <c r="A79">
        <v>256</v>
      </c>
      <c r="B79" t="s">
        <v>431</v>
      </c>
      <c r="C79" t="s">
        <v>209</v>
      </c>
      <c r="D79">
        <v>8000</v>
      </c>
      <c r="E79" t="s">
        <v>257</v>
      </c>
      <c r="F79">
        <v>0</v>
      </c>
      <c r="G79">
        <v>610.99</v>
      </c>
      <c r="H79" t="s">
        <v>442</v>
      </c>
      <c r="I79">
        <v>0</v>
      </c>
      <c r="J79" t="s">
        <v>254</v>
      </c>
    </row>
    <row r="80" spans="1:10" x14ac:dyDescent="0.25">
      <c r="A80">
        <v>257</v>
      </c>
      <c r="B80" t="s">
        <v>431</v>
      </c>
      <c r="C80" t="s">
        <v>210</v>
      </c>
      <c r="D80">
        <v>2500</v>
      </c>
      <c r="E80" t="s">
        <v>257</v>
      </c>
      <c r="F80">
        <v>0</v>
      </c>
      <c r="G80">
        <v>303.99</v>
      </c>
      <c r="H80" t="s">
        <v>442</v>
      </c>
      <c r="I80">
        <v>0</v>
      </c>
      <c r="J80" t="s">
        <v>254</v>
      </c>
    </row>
    <row r="81" spans="1:10" x14ac:dyDescent="0.25">
      <c r="A81">
        <v>258</v>
      </c>
      <c r="B81" t="s">
        <v>431</v>
      </c>
      <c r="C81" t="s">
        <v>211</v>
      </c>
      <c r="D81">
        <v>1500</v>
      </c>
      <c r="E81" t="s">
        <v>257</v>
      </c>
      <c r="F81">
        <v>0</v>
      </c>
      <c r="G81">
        <v>394.99</v>
      </c>
      <c r="H81" t="s">
        <v>442</v>
      </c>
      <c r="I81">
        <v>0</v>
      </c>
      <c r="J81" t="s">
        <v>254</v>
      </c>
    </row>
    <row r="82" spans="1:10" x14ac:dyDescent="0.25">
      <c r="A82">
        <v>259</v>
      </c>
      <c r="B82" t="s">
        <v>431</v>
      </c>
      <c r="C82" t="s">
        <v>212</v>
      </c>
      <c r="D82">
        <v>1500</v>
      </c>
      <c r="E82" t="s">
        <v>257</v>
      </c>
      <c r="F82">
        <v>0</v>
      </c>
      <c r="G82">
        <v>394.99</v>
      </c>
      <c r="H82" t="s">
        <v>442</v>
      </c>
      <c r="I82">
        <v>0</v>
      </c>
      <c r="J82" t="s">
        <v>254</v>
      </c>
    </row>
    <row r="83" spans="1:10" x14ac:dyDescent="0.25">
      <c r="A83">
        <v>260</v>
      </c>
      <c r="B83" t="s">
        <v>431</v>
      </c>
      <c r="C83" t="s">
        <v>213</v>
      </c>
      <c r="D83">
        <v>1500</v>
      </c>
      <c r="E83" t="s">
        <v>257</v>
      </c>
      <c r="F83">
        <v>0</v>
      </c>
      <c r="G83">
        <v>394.99</v>
      </c>
      <c r="H83" t="s">
        <v>442</v>
      </c>
      <c r="I83">
        <v>0</v>
      </c>
      <c r="J83" t="s">
        <v>254</v>
      </c>
    </row>
    <row r="84" spans="1:10" x14ac:dyDescent="0.25">
      <c r="A84">
        <v>261</v>
      </c>
      <c r="B84" t="s">
        <v>431</v>
      </c>
      <c r="C84" t="s">
        <v>214</v>
      </c>
      <c r="D84">
        <v>1200</v>
      </c>
      <c r="E84" t="s">
        <v>257</v>
      </c>
      <c r="F84">
        <v>0</v>
      </c>
      <c r="G84">
        <v>217.99</v>
      </c>
      <c r="H84" t="s">
        <v>442</v>
      </c>
      <c r="I84">
        <v>0</v>
      </c>
      <c r="J84" t="s">
        <v>254</v>
      </c>
    </row>
    <row r="85" spans="1:10" x14ac:dyDescent="0.25">
      <c r="A85">
        <v>262</v>
      </c>
      <c r="B85" t="s">
        <v>431</v>
      </c>
      <c r="C85" t="s">
        <v>215</v>
      </c>
      <c r="D85">
        <v>3000</v>
      </c>
      <c r="E85" t="s">
        <v>257</v>
      </c>
      <c r="F85">
        <v>0</v>
      </c>
      <c r="G85">
        <v>380.99</v>
      </c>
      <c r="H85" t="s">
        <v>442</v>
      </c>
      <c r="I85">
        <v>0</v>
      </c>
      <c r="J85" t="s">
        <v>254</v>
      </c>
    </row>
    <row r="86" spans="1:10" x14ac:dyDescent="0.25">
      <c r="A86">
        <v>263</v>
      </c>
      <c r="B86" t="s">
        <v>431</v>
      </c>
      <c r="C86" t="s">
        <v>440</v>
      </c>
      <c r="D86">
        <v>2500</v>
      </c>
      <c r="E86" t="s">
        <v>257</v>
      </c>
      <c r="F86">
        <v>0</v>
      </c>
      <c r="G86">
        <v>339.99</v>
      </c>
      <c r="H86" t="s">
        <v>442</v>
      </c>
      <c r="I86">
        <v>0</v>
      </c>
      <c r="J86" t="s">
        <v>254</v>
      </c>
    </row>
    <row r="87" spans="1:10" x14ac:dyDescent="0.25">
      <c r="A87">
        <v>266</v>
      </c>
      <c r="B87" t="s">
        <v>464</v>
      </c>
      <c r="C87" t="s">
        <v>297</v>
      </c>
      <c r="D87" t="s">
        <v>298</v>
      </c>
      <c r="E87" t="s">
        <v>257</v>
      </c>
      <c r="F87">
        <v>0</v>
      </c>
      <c r="G87">
        <v>213.19</v>
      </c>
      <c r="H87" t="s">
        <v>462</v>
      </c>
      <c r="I87">
        <v>0</v>
      </c>
      <c r="J87" t="s">
        <v>254</v>
      </c>
    </row>
    <row r="88" spans="1:10" x14ac:dyDescent="0.25">
      <c r="A88">
        <v>267</v>
      </c>
      <c r="B88" t="s">
        <v>437</v>
      </c>
      <c r="C88" t="s">
        <v>319</v>
      </c>
      <c r="D88">
        <v>7000</v>
      </c>
      <c r="F88">
        <v>0</v>
      </c>
      <c r="G88">
        <v>553.99</v>
      </c>
      <c r="H88" t="s">
        <v>442</v>
      </c>
      <c r="I88">
        <v>0</v>
      </c>
      <c r="J88" t="s">
        <v>254</v>
      </c>
    </row>
    <row r="89" spans="1:10" x14ac:dyDescent="0.25">
      <c r="A89">
        <v>277</v>
      </c>
      <c r="B89" t="s">
        <v>446</v>
      </c>
      <c r="C89" t="s">
        <v>449</v>
      </c>
      <c r="D89" t="s">
        <v>253</v>
      </c>
      <c r="F89">
        <v>0</v>
      </c>
      <c r="G89">
        <v>64.989999999999995</v>
      </c>
      <c r="H89" t="s">
        <v>463</v>
      </c>
      <c r="I89">
        <v>0</v>
      </c>
    </row>
    <row r="90" spans="1:10" x14ac:dyDescent="0.25">
      <c r="A90">
        <v>282</v>
      </c>
      <c r="B90" t="s">
        <v>446</v>
      </c>
      <c r="C90" t="s">
        <v>299</v>
      </c>
      <c r="D90" t="s">
        <v>300</v>
      </c>
      <c r="F90">
        <v>0</v>
      </c>
      <c r="G90">
        <v>90.41</v>
      </c>
      <c r="H90" t="s">
        <v>463</v>
      </c>
      <c r="I90">
        <v>0</v>
      </c>
    </row>
    <row r="91" spans="1:10" x14ac:dyDescent="0.25">
      <c r="A91">
        <v>283</v>
      </c>
      <c r="B91" t="s">
        <v>446</v>
      </c>
      <c r="C91" t="s">
        <v>301</v>
      </c>
      <c r="D91" t="s">
        <v>300</v>
      </c>
      <c r="F91">
        <v>0</v>
      </c>
      <c r="G91">
        <v>90.48</v>
      </c>
      <c r="H91" t="s">
        <v>463</v>
      </c>
      <c r="I91">
        <v>0</v>
      </c>
    </row>
    <row r="92" spans="1:10" x14ac:dyDescent="0.25">
      <c r="A92">
        <v>284</v>
      </c>
      <c r="B92" t="s">
        <v>446</v>
      </c>
      <c r="C92" t="s">
        <v>302</v>
      </c>
      <c r="D92" t="s">
        <v>300</v>
      </c>
      <c r="F92">
        <v>0</v>
      </c>
      <c r="G92">
        <v>76.83</v>
      </c>
      <c r="H92" t="s">
        <v>463</v>
      </c>
      <c r="I92">
        <v>0</v>
      </c>
    </row>
    <row r="93" spans="1:10" x14ac:dyDescent="0.25">
      <c r="A93">
        <v>285</v>
      </c>
      <c r="B93" t="s">
        <v>446</v>
      </c>
      <c r="C93" t="s">
        <v>303</v>
      </c>
      <c r="D93" t="s">
        <v>300</v>
      </c>
      <c r="F93">
        <v>0</v>
      </c>
      <c r="G93">
        <v>31</v>
      </c>
      <c r="H93" t="s">
        <v>463</v>
      </c>
      <c r="I93">
        <v>0</v>
      </c>
    </row>
    <row r="94" spans="1:10" x14ac:dyDescent="0.25">
      <c r="A94">
        <v>286</v>
      </c>
      <c r="B94" t="s">
        <v>467</v>
      </c>
      <c r="C94" t="s">
        <v>488</v>
      </c>
      <c r="F94">
        <v>0</v>
      </c>
      <c r="G94">
        <v>160</v>
      </c>
      <c r="I94">
        <v>0</v>
      </c>
    </row>
    <row r="95" spans="1:10" x14ac:dyDescent="0.25">
      <c r="A95">
        <v>287</v>
      </c>
      <c r="B95" t="s">
        <v>467</v>
      </c>
      <c r="C95" t="s">
        <v>489</v>
      </c>
      <c r="F95">
        <v>0</v>
      </c>
      <c r="G95">
        <v>160</v>
      </c>
      <c r="I95">
        <v>0</v>
      </c>
    </row>
    <row r="96" spans="1:10" x14ac:dyDescent="0.25">
      <c r="A96">
        <v>288</v>
      </c>
      <c r="B96" t="s">
        <v>467</v>
      </c>
      <c r="C96" t="s">
        <v>490</v>
      </c>
      <c r="F96">
        <v>0</v>
      </c>
      <c r="G96">
        <v>110</v>
      </c>
      <c r="I96">
        <v>0</v>
      </c>
    </row>
    <row r="97" spans="1:9" x14ac:dyDescent="0.25">
      <c r="A97">
        <v>289</v>
      </c>
      <c r="B97" t="s">
        <v>467</v>
      </c>
      <c r="C97" t="s">
        <v>491</v>
      </c>
      <c r="F97">
        <v>0</v>
      </c>
      <c r="G97">
        <v>180</v>
      </c>
      <c r="I97">
        <v>0</v>
      </c>
    </row>
    <row r="98" spans="1:9" x14ac:dyDescent="0.25">
      <c r="A98">
        <v>290</v>
      </c>
      <c r="B98" t="s">
        <v>467</v>
      </c>
      <c r="C98" t="s">
        <v>492</v>
      </c>
      <c r="F98">
        <v>0</v>
      </c>
      <c r="G98">
        <v>366.2</v>
      </c>
      <c r="H98" t="s">
        <v>461</v>
      </c>
      <c r="I98">
        <v>0</v>
      </c>
    </row>
    <row r="99" spans="1:9" x14ac:dyDescent="0.25">
      <c r="A99">
        <v>291</v>
      </c>
      <c r="B99" t="s">
        <v>467</v>
      </c>
      <c r="C99" t="s">
        <v>468</v>
      </c>
      <c r="F99">
        <v>0</v>
      </c>
      <c r="G99">
        <v>190</v>
      </c>
      <c r="I99">
        <v>0</v>
      </c>
    </row>
    <row r="100" spans="1:9" x14ac:dyDescent="0.25">
      <c r="A100">
        <v>292</v>
      </c>
      <c r="B100" t="s">
        <v>467</v>
      </c>
      <c r="C100" t="s">
        <v>469</v>
      </c>
      <c r="F100">
        <v>0</v>
      </c>
      <c r="G100">
        <v>120</v>
      </c>
      <c r="I100">
        <v>0</v>
      </c>
    </row>
    <row r="101" spans="1:9" x14ac:dyDescent="0.25">
      <c r="A101">
        <v>293</v>
      </c>
      <c r="B101" t="s">
        <v>467</v>
      </c>
      <c r="C101" t="s">
        <v>470</v>
      </c>
      <c r="F101">
        <v>0</v>
      </c>
      <c r="G101">
        <v>120</v>
      </c>
      <c r="I101">
        <v>0</v>
      </c>
    </row>
    <row r="102" spans="1:9" x14ac:dyDescent="0.25">
      <c r="A102">
        <v>294</v>
      </c>
      <c r="B102" t="s">
        <v>467</v>
      </c>
      <c r="C102" t="s">
        <v>471</v>
      </c>
      <c r="F102">
        <v>0</v>
      </c>
      <c r="G102">
        <v>110</v>
      </c>
      <c r="I102">
        <v>0</v>
      </c>
    </row>
    <row r="103" spans="1:9" x14ac:dyDescent="0.25">
      <c r="A103">
        <v>295</v>
      </c>
      <c r="B103" t="s">
        <v>467</v>
      </c>
      <c r="C103" t="s">
        <v>472</v>
      </c>
      <c r="F103">
        <v>0</v>
      </c>
      <c r="G103">
        <v>170</v>
      </c>
      <c r="I103">
        <v>0</v>
      </c>
    </row>
    <row r="104" spans="1:9" x14ac:dyDescent="0.25">
      <c r="A104">
        <v>296</v>
      </c>
      <c r="B104" t="s">
        <v>467</v>
      </c>
      <c r="C104" t="s">
        <v>473</v>
      </c>
      <c r="F104">
        <v>0</v>
      </c>
      <c r="G104">
        <v>180</v>
      </c>
      <c r="I104">
        <v>0</v>
      </c>
    </row>
    <row r="105" spans="1:9" x14ac:dyDescent="0.25">
      <c r="A105">
        <v>297</v>
      </c>
      <c r="B105" t="s">
        <v>467</v>
      </c>
      <c r="C105" t="s">
        <v>474</v>
      </c>
      <c r="F105">
        <v>0</v>
      </c>
      <c r="G105">
        <v>90</v>
      </c>
      <c r="I10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F51F-B70B-4CBA-9178-19CF74E53F9E}">
  <sheetPr>
    <tabColor theme="9" tint="0.59999389629810485"/>
  </sheetPr>
  <dimension ref="A1:J55"/>
  <sheetViews>
    <sheetView zoomScale="85" zoomScaleNormal="85" workbookViewId="0">
      <selection activeCell="C71" sqref="C71"/>
    </sheetView>
  </sheetViews>
  <sheetFormatPr defaultRowHeight="15" x14ac:dyDescent="0.25"/>
  <cols>
    <col min="2" max="2" width="30" customWidth="1"/>
    <col min="8" max="9" width="16.7109375" customWidth="1"/>
    <col min="10" max="10" width="12.28515625" customWidth="1"/>
    <col min="13" max="13" width="22" customWidth="1"/>
  </cols>
  <sheetData>
    <row r="1" spans="1:10" x14ac:dyDescent="0.25">
      <c r="A1" s="151" t="s">
        <v>191</v>
      </c>
      <c r="B1" s="152"/>
      <c r="C1" s="152"/>
      <c r="D1" s="152"/>
      <c r="E1" s="152"/>
      <c r="F1" s="152"/>
      <c r="G1" s="152"/>
      <c r="H1" s="153"/>
      <c r="I1" s="6"/>
      <c r="J1" s="6"/>
    </row>
    <row r="2" spans="1:10" ht="90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56" t="s">
        <v>7</v>
      </c>
      <c r="I2" s="157"/>
      <c r="J2" s="6"/>
    </row>
    <row r="3" spans="1:10" ht="46.5" customHeight="1" x14ac:dyDescent="0.25">
      <c r="A3" s="5"/>
      <c r="B3" s="1"/>
      <c r="C3" s="1"/>
      <c r="D3" s="1"/>
      <c r="E3" s="1"/>
      <c r="F3" s="1"/>
      <c r="G3" s="1"/>
      <c r="H3" s="1" t="s">
        <v>255</v>
      </c>
      <c r="I3" s="1" t="s">
        <v>256</v>
      </c>
      <c r="J3" s="39" t="s">
        <v>332</v>
      </c>
    </row>
    <row r="8" spans="1:10" ht="33.75" customHeight="1" x14ac:dyDescent="0.25"/>
    <row r="9" spans="1:10" ht="33.75" customHeight="1" x14ac:dyDescent="0.25"/>
    <row r="10" spans="1:10" ht="33.75" customHeight="1" x14ac:dyDescent="0.25"/>
    <row r="11" spans="1:10" ht="33.75" customHeight="1" x14ac:dyDescent="0.25"/>
    <row r="12" spans="1:10" ht="33.75" customHeight="1" x14ac:dyDescent="0.25"/>
    <row r="13" spans="1:10" ht="33.75" customHeight="1" x14ac:dyDescent="0.25"/>
    <row r="14" spans="1:10" ht="33.75" customHeight="1" x14ac:dyDescent="0.25"/>
    <row r="15" spans="1:10" ht="33.75" customHeight="1" x14ac:dyDescent="0.25"/>
    <row r="16" spans="1:10" ht="33.75" customHeight="1" x14ac:dyDescent="0.25"/>
    <row r="17" ht="33.75" customHeight="1" x14ac:dyDescent="0.25"/>
    <row r="18" ht="33.75" customHeight="1" x14ac:dyDescent="0.25"/>
    <row r="19" ht="33.75" customHeight="1" x14ac:dyDescent="0.25"/>
    <row r="20" ht="33.75" customHeight="1" x14ac:dyDescent="0.25"/>
    <row r="21" ht="33.75" customHeight="1" x14ac:dyDescent="0.25"/>
    <row r="22" ht="33.75" customHeight="1" x14ac:dyDescent="0.25"/>
    <row r="23" ht="33.75" customHeight="1" x14ac:dyDescent="0.25"/>
    <row r="24" ht="33.75" customHeight="1" x14ac:dyDescent="0.25"/>
    <row r="25" ht="33.75" customHeight="1" x14ac:dyDescent="0.25"/>
    <row r="26" ht="33.75" customHeight="1" x14ac:dyDescent="0.25"/>
    <row r="27" ht="33.75" customHeight="1" x14ac:dyDescent="0.25"/>
    <row r="28" ht="33.75" customHeight="1" x14ac:dyDescent="0.25"/>
    <row r="29" ht="33.75" customHeight="1" x14ac:dyDescent="0.25"/>
    <row r="30" ht="33.75" customHeight="1" x14ac:dyDescent="0.25"/>
    <row r="31" ht="33.75" customHeight="1" x14ac:dyDescent="0.25"/>
    <row r="32" ht="33.75" customHeight="1" x14ac:dyDescent="0.25"/>
    <row r="33" ht="33.75" customHeight="1" x14ac:dyDescent="0.25"/>
    <row r="34" ht="33.75" customHeight="1" x14ac:dyDescent="0.25"/>
    <row r="35" ht="33.75" customHeight="1" x14ac:dyDescent="0.25"/>
    <row r="36" ht="33.75" customHeight="1" x14ac:dyDescent="0.25"/>
    <row r="37" ht="33.75" customHeight="1" x14ac:dyDescent="0.25"/>
    <row r="38" ht="33.75" customHeight="1" x14ac:dyDescent="0.25"/>
    <row r="39" ht="33.75" customHeight="1" x14ac:dyDescent="0.25"/>
    <row r="40" ht="33.75" customHeight="1" x14ac:dyDescent="0.25"/>
    <row r="41" ht="33.75" customHeight="1" x14ac:dyDescent="0.25"/>
    <row r="42" ht="33.75" customHeight="1" x14ac:dyDescent="0.25"/>
    <row r="43" ht="33.75" customHeight="1" x14ac:dyDescent="0.25"/>
    <row r="44" ht="33.75" customHeight="1" x14ac:dyDescent="0.25"/>
    <row r="45" ht="33.75" customHeight="1" x14ac:dyDescent="0.25"/>
    <row r="46" ht="33.75" customHeight="1" x14ac:dyDescent="0.25"/>
    <row r="47" ht="33.75" customHeight="1" x14ac:dyDescent="0.25"/>
    <row r="48" ht="33.75" customHeight="1" x14ac:dyDescent="0.25"/>
    <row r="49" ht="33.75" customHeight="1" x14ac:dyDescent="0.25"/>
    <row r="50" ht="33.75" customHeight="1" x14ac:dyDescent="0.25"/>
    <row r="51" ht="33.75" customHeight="1" x14ac:dyDescent="0.25"/>
    <row r="52" ht="33.75" customHeight="1" x14ac:dyDescent="0.25"/>
    <row r="53" ht="33.75" customHeight="1" x14ac:dyDescent="0.25"/>
    <row r="54" ht="33.75" customHeight="1" x14ac:dyDescent="0.25"/>
    <row r="55" ht="33.75" customHeight="1" x14ac:dyDescent="0.25"/>
  </sheetData>
  <mergeCells count="2">
    <mergeCell ref="A1:H1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6075-1630-484C-8A81-86D326BE9C81}">
  <sheetPr>
    <tabColor theme="9" tint="0.79998168889431442"/>
  </sheetPr>
  <dimension ref="A4:M47"/>
  <sheetViews>
    <sheetView workbookViewId="0">
      <selection activeCell="C14" sqref="C14"/>
    </sheetView>
  </sheetViews>
  <sheetFormatPr defaultRowHeight="15" x14ac:dyDescent="0.25"/>
  <cols>
    <col min="2" max="2" width="28.42578125" customWidth="1"/>
  </cols>
  <sheetData>
    <row r="4" spans="1:13" ht="30.75" customHeight="1" x14ac:dyDescent="0.25">
      <c r="A4" s="18">
        <v>108</v>
      </c>
      <c r="B4" s="8" t="s">
        <v>109</v>
      </c>
      <c r="C4" s="7">
        <v>7200</v>
      </c>
      <c r="D4" s="19" t="s">
        <v>257</v>
      </c>
      <c r="E4" s="7">
        <v>252</v>
      </c>
      <c r="F4" s="9">
        <v>339.48</v>
      </c>
      <c r="G4" s="9">
        <f t="shared" ref="G4:G47" si="0">F4*E4</f>
        <v>85548.96</v>
      </c>
      <c r="H4" s="158" t="s">
        <v>254</v>
      </c>
      <c r="I4" s="158"/>
      <c r="J4" s="6">
        <v>84</v>
      </c>
      <c r="M4" s="56" t="s">
        <v>354</v>
      </c>
    </row>
    <row r="5" spans="1:13" ht="30.75" customHeight="1" x14ac:dyDescent="0.25">
      <c r="A5" s="18">
        <v>109</v>
      </c>
      <c r="B5" s="8" t="s">
        <v>64</v>
      </c>
      <c r="C5" s="7">
        <v>10000</v>
      </c>
      <c r="D5" s="19" t="s">
        <v>257</v>
      </c>
      <c r="E5" s="7">
        <v>3</v>
      </c>
      <c r="F5" s="9">
        <v>349.32</v>
      </c>
      <c r="G5" s="9">
        <f t="shared" si="0"/>
        <v>1047.96</v>
      </c>
      <c r="H5" s="158" t="s">
        <v>254</v>
      </c>
      <c r="I5" s="158"/>
      <c r="J5" s="6"/>
      <c r="M5" s="56" t="s">
        <v>354</v>
      </c>
    </row>
    <row r="6" spans="1:13" ht="30.75" customHeight="1" x14ac:dyDescent="0.25">
      <c r="A6" s="18">
        <v>110</v>
      </c>
      <c r="B6" s="8" t="s">
        <v>65</v>
      </c>
      <c r="C6" s="7">
        <v>10000</v>
      </c>
      <c r="D6" s="19" t="s">
        <v>257</v>
      </c>
      <c r="E6" s="7">
        <v>3</v>
      </c>
      <c r="F6" s="9">
        <v>349.32</v>
      </c>
      <c r="G6" s="9">
        <f t="shared" si="0"/>
        <v>1047.96</v>
      </c>
      <c r="H6" s="158" t="s">
        <v>254</v>
      </c>
      <c r="I6" s="158"/>
      <c r="J6" s="6"/>
      <c r="M6" s="56" t="s">
        <v>354</v>
      </c>
    </row>
    <row r="7" spans="1:13" ht="30.75" customHeight="1" x14ac:dyDescent="0.25">
      <c r="A7" s="18">
        <v>111</v>
      </c>
      <c r="B7" s="8" t="s">
        <v>66</v>
      </c>
      <c r="C7" s="7">
        <v>10000</v>
      </c>
      <c r="D7" s="19" t="s">
        <v>257</v>
      </c>
      <c r="E7" s="7">
        <v>3</v>
      </c>
      <c r="F7" s="9">
        <v>349.32</v>
      </c>
      <c r="G7" s="9">
        <f t="shared" si="0"/>
        <v>1047.96</v>
      </c>
      <c r="H7" s="158" t="s">
        <v>254</v>
      </c>
      <c r="I7" s="158"/>
      <c r="J7" s="6"/>
      <c r="M7" s="56" t="s">
        <v>354</v>
      </c>
    </row>
    <row r="8" spans="1:13" ht="30.75" customHeight="1" x14ac:dyDescent="0.25">
      <c r="A8" s="18">
        <v>112</v>
      </c>
      <c r="B8" s="8" t="s">
        <v>67</v>
      </c>
      <c r="C8" s="7">
        <v>12000</v>
      </c>
      <c r="D8" s="19" t="s">
        <v>257</v>
      </c>
      <c r="E8" s="7">
        <v>3</v>
      </c>
      <c r="F8" s="9">
        <v>275.52</v>
      </c>
      <c r="G8" s="9">
        <f t="shared" si="0"/>
        <v>826.56</v>
      </c>
      <c r="H8" s="158" t="s">
        <v>254</v>
      </c>
      <c r="I8" s="158"/>
      <c r="J8" s="6"/>
      <c r="M8" s="56" t="s">
        <v>354</v>
      </c>
    </row>
    <row r="9" spans="1:13" ht="30.75" customHeight="1" x14ac:dyDescent="0.25">
      <c r="A9" s="18">
        <v>113</v>
      </c>
      <c r="B9" s="8" t="s">
        <v>68</v>
      </c>
      <c r="C9" s="7">
        <v>3500</v>
      </c>
      <c r="D9" s="19" t="s">
        <v>257</v>
      </c>
      <c r="E9" s="7">
        <v>5</v>
      </c>
      <c r="F9" s="9">
        <v>131.60999999999999</v>
      </c>
      <c r="G9" s="9">
        <f t="shared" si="0"/>
        <v>658.05</v>
      </c>
      <c r="H9" s="158" t="s">
        <v>254</v>
      </c>
      <c r="I9" s="158"/>
      <c r="J9" s="6">
        <v>0</v>
      </c>
      <c r="M9" s="56" t="s">
        <v>354</v>
      </c>
    </row>
    <row r="10" spans="1:13" ht="30.75" customHeight="1" x14ac:dyDescent="0.25">
      <c r="A10" s="18">
        <v>114</v>
      </c>
      <c r="B10" s="8" t="s">
        <v>69</v>
      </c>
      <c r="C10" s="7">
        <v>2800</v>
      </c>
      <c r="D10" s="19" t="s">
        <v>257</v>
      </c>
      <c r="E10" s="7">
        <v>5</v>
      </c>
      <c r="F10" s="9">
        <v>207.87</v>
      </c>
      <c r="G10" s="9">
        <f t="shared" si="0"/>
        <v>1039.3499999999999</v>
      </c>
      <c r="H10" s="158" t="s">
        <v>254</v>
      </c>
      <c r="I10" s="158"/>
      <c r="J10" s="6">
        <v>0</v>
      </c>
      <c r="M10" s="56" t="s">
        <v>354</v>
      </c>
    </row>
    <row r="11" spans="1:13" ht="30.75" customHeight="1" x14ac:dyDescent="0.25">
      <c r="A11" s="18">
        <v>115</v>
      </c>
      <c r="B11" s="8" t="s">
        <v>70</v>
      </c>
      <c r="C11" s="7">
        <v>2800</v>
      </c>
      <c r="D11" s="19" t="s">
        <v>257</v>
      </c>
      <c r="E11" s="7">
        <v>5</v>
      </c>
      <c r="F11" s="9">
        <v>207.87</v>
      </c>
      <c r="G11" s="9">
        <f t="shared" si="0"/>
        <v>1039.3499999999999</v>
      </c>
      <c r="H11" s="158" t="s">
        <v>254</v>
      </c>
      <c r="I11" s="158"/>
      <c r="J11" s="6">
        <v>0</v>
      </c>
      <c r="M11" s="56" t="s">
        <v>354</v>
      </c>
    </row>
    <row r="12" spans="1:13" ht="30.75" customHeight="1" x14ac:dyDescent="0.25">
      <c r="A12" s="18">
        <v>116</v>
      </c>
      <c r="B12" s="8" t="s">
        <v>71</v>
      </c>
      <c r="C12" s="7">
        <v>2800</v>
      </c>
      <c r="D12" s="19" t="s">
        <v>257</v>
      </c>
      <c r="E12" s="7">
        <v>5</v>
      </c>
      <c r="F12" s="9">
        <v>207.87</v>
      </c>
      <c r="G12" s="9">
        <f t="shared" si="0"/>
        <v>1039.3499999999999</v>
      </c>
      <c r="H12" s="158" t="s">
        <v>254</v>
      </c>
      <c r="I12" s="158"/>
      <c r="J12" s="6">
        <v>0</v>
      </c>
      <c r="M12" s="56" t="s">
        <v>354</v>
      </c>
    </row>
    <row r="13" spans="1:13" ht="30.75" customHeight="1" x14ac:dyDescent="0.25">
      <c r="A13" s="18">
        <v>117</v>
      </c>
      <c r="B13" s="8" t="s">
        <v>72</v>
      </c>
      <c r="C13" s="7">
        <v>7000</v>
      </c>
      <c r="D13" s="19" t="s">
        <v>257</v>
      </c>
      <c r="E13" s="7">
        <v>6</v>
      </c>
      <c r="F13" s="9">
        <v>248.46</v>
      </c>
      <c r="G13" s="9">
        <f t="shared" si="0"/>
        <v>1490.76</v>
      </c>
      <c r="H13" s="158" t="s">
        <v>254</v>
      </c>
      <c r="I13" s="158"/>
      <c r="J13" s="6"/>
      <c r="M13" s="56" t="s">
        <v>354</v>
      </c>
    </row>
    <row r="14" spans="1:13" ht="30.75" customHeight="1" x14ac:dyDescent="0.25">
      <c r="A14" s="18">
        <v>118</v>
      </c>
      <c r="B14" s="8" t="s">
        <v>73</v>
      </c>
      <c r="C14" s="7">
        <v>5000</v>
      </c>
      <c r="D14" s="19" t="s">
        <v>257</v>
      </c>
      <c r="E14" s="7">
        <v>6</v>
      </c>
      <c r="F14" s="9">
        <v>282.89999999999998</v>
      </c>
      <c r="G14" s="9">
        <f t="shared" si="0"/>
        <v>1697.3999999999999</v>
      </c>
      <c r="H14" s="158" t="s">
        <v>254</v>
      </c>
      <c r="I14" s="158"/>
      <c r="J14" s="6"/>
      <c r="M14" s="56" t="s">
        <v>354</v>
      </c>
    </row>
    <row r="15" spans="1:13" ht="30.75" customHeight="1" x14ac:dyDescent="0.25">
      <c r="A15" s="18">
        <v>119</v>
      </c>
      <c r="B15" s="8" t="s">
        <v>74</v>
      </c>
      <c r="C15" s="7">
        <v>5000</v>
      </c>
      <c r="D15" s="19" t="s">
        <v>257</v>
      </c>
      <c r="E15" s="7">
        <v>6</v>
      </c>
      <c r="F15" s="9">
        <v>282.89999999999998</v>
      </c>
      <c r="G15" s="9">
        <f t="shared" si="0"/>
        <v>1697.3999999999999</v>
      </c>
      <c r="H15" s="158" t="s">
        <v>254</v>
      </c>
      <c r="I15" s="158"/>
      <c r="J15" s="6"/>
      <c r="M15" s="56" t="s">
        <v>354</v>
      </c>
    </row>
    <row r="16" spans="1:13" ht="30.75" customHeight="1" x14ac:dyDescent="0.25">
      <c r="A16" s="18">
        <v>120</v>
      </c>
      <c r="B16" s="8" t="s">
        <v>75</v>
      </c>
      <c r="C16" s="7">
        <v>5000</v>
      </c>
      <c r="D16" s="19" t="s">
        <v>257</v>
      </c>
      <c r="E16" s="7">
        <v>6</v>
      </c>
      <c r="F16" s="9">
        <v>282.89999999999998</v>
      </c>
      <c r="G16" s="9">
        <f t="shared" si="0"/>
        <v>1697.3999999999999</v>
      </c>
      <c r="H16" s="158" t="s">
        <v>254</v>
      </c>
      <c r="I16" s="158"/>
      <c r="J16" s="6"/>
      <c r="M16" s="56" t="s">
        <v>354</v>
      </c>
    </row>
    <row r="17" spans="1:13" ht="30.75" customHeight="1" x14ac:dyDescent="0.25">
      <c r="A17" s="18">
        <v>121</v>
      </c>
      <c r="B17" s="8" t="s">
        <v>76</v>
      </c>
      <c r="C17" s="7">
        <v>7200</v>
      </c>
      <c r="D17" s="19" t="s">
        <v>257</v>
      </c>
      <c r="E17" s="7">
        <v>54</v>
      </c>
      <c r="F17" s="9">
        <v>377.61</v>
      </c>
      <c r="G17" s="9">
        <f t="shared" si="0"/>
        <v>20390.940000000002</v>
      </c>
      <c r="H17" s="158" t="s">
        <v>254</v>
      </c>
      <c r="I17" s="158"/>
      <c r="J17" s="6">
        <v>14</v>
      </c>
      <c r="M17" s="56" t="s">
        <v>354</v>
      </c>
    </row>
    <row r="18" spans="1:13" ht="30.75" customHeight="1" x14ac:dyDescent="0.25">
      <c r="A18" s="18">
        <v>122</v>
      </c>
      <c r="B18" s="8" t="s">
        <v>77</v>
      </c>
      <c r="C18" s="7">
        <v>20000</v>
      </c>
      <c r="D18" s="19" t="s">
        <v>257</v>
      </c>
      <c r="E18" s="7">
        <v>4</v>
      </c>
      <c r="F18" s="9">
        <v>234.93</v>
      </c>
      <c r="G18" s="9">
        <f t="shared" si="0"/>
        <v>939.72</v>
      </c>
      <c r="H18" s="158" t="s">
        <v>254</v>
      </c>
      <c r="I18" s="158"/>
      <c r="J18" s="6">
        <v>1</v>
      </c>
      <c r="M18" s="56" t="s">
        <v>354</v>
      </c>
    </row>
    <row r="19" spans="1:13" ht="30.75" customHeight="1" x14ac:dyDescent="0.25">
      <c r="A19" s="18">
        <v>123</v>
      </c>
      <c r="B19" s="8" t="s">
        <v>78</v>
      </c>
      <c r="C19" s="7">
        <v>7200</v>
      </c>
      <c r="D19" s="19" t="s">
        <v>257</v>
      </c>
      <c r="E19" s="7">
        <v>2</v>
      </c>
      <c r="F19" s="9">
        <v>180.81</v>
      </c>
      <c r="G19" s="9">
        <f t="shared" si="0"/>
        <v>361.62</v>
      </c>
      <c r="H19" s="158" t="s">
        <v>254</v>
      </c>
      <c r="I19" s="158"/>
      <c r="J19" s="6"/>
      <c r="M19" s="56" t="s">
        <v>354</v>
      </c>
    </row>
    <row r="20" spans="1:13" ht="30.75" customHeight="1" x14ac:dyDescent="0.25">
      <c r="A20" s="18">
        <v>124</v>
      </c>
      <c r="B20" s="8" t="s">
        <v>79</v>
      </c>
      <c r="C20" s="7">
        <v>35000</v>
      </c>
      <c r="D20" s="19" t="s">
        <v>257</v>
      </c>
      <c r="E20" s="7">
        <v>5</v>
      </c>
      <c r="F20" s="9">
        <v>412.05</v>
      </c>
      <c r="G20" s="9">
        <f t="shared" si="0"/>
        <v>2060.25</v>
      </c>
      <c r="H20" s="158" t="s">
        <v>254</v>
      </c>
      <c r="I20" s="158"/>
      <c r="J20" s="6"/>
      <c r="M20" s="56" t="s">
        <v>354</v>
      </c>
    </row>
    <row r="21" spans="1:13" ht="30.75" customHeight="1" x14ac:dyDescent="0.25">
      <c r="A21" s="18">
        <v>125</v>
      </c>
      <c r="B21" s="8" t="s">
        <v>80</v>
      </c>
      <c r="C21" s="7">
        <v>25000</v>
      </c>
      <c r="D21" s="19" t="s">
        <v>257</v>
      </c>
      <c r="E21" s="7">
        <v>2</v>
      </c>
      <c r="F21" s="9">
        <v>261.99</v>
      </c>
      <c r="G21" s="9">
        <f t="shared" si="0"/>
        <v>523.98</v>
      </c>
      <c r="H21" s="158" t="s">
        <v>254</v>
      </c>
      <c r="I21" s="158"/>
      <c r="J21" s="6">
        <v>0</v>
      </c>
      <c r="M21" s="56" t="s">
        <v>354</v>
      </c>
    </row>
    <row r="22" spans="1:13" ht="30.75" customHeight="1" x14ac:dyDescent="0.25">
      <c r="A22" s="18">
        <v>126</v>
      </c>
      <c r="B22" s="8" t="s">
        <v>81</v>
      </c>
      <c r="C22" s="7">
        <v>15000</v>
      </c>
      <c r="D22" s="19" t="s">
        <v>257</v>
      </c>
      <c r="E22" s="7">
        <v>2</v>
      </c>
      <c r="F22" s="9">
        <v>386.21999999999997</v>
      </c>
      <c r="G22" s="9">
        <f t="shared" si="0"/>
        <v>772.43999999999994</v>
      </c>
      <c r="H22" s="158" t="s">
        <v>254</v>
      </c>
      <c r="I22" s="158"/>
      <c r="J22" s="6">
        <v>0</v>
      </c>
      <c r="M22" s="56" t="s">
        <v>354</v>
      </c>
    </row>
    <row r="23" spans="1:13" ht="30.75" customHeight="1" x14ac:dyDescent="0.25">
      <c r="A23" s="18">
        <v>127</v>
      </c>
      <c r="B23" s="8" t="s">
        <v>82</v>
      </c>
      <c r="C23" s="7">
        <v>15000</v>
      </c>
      <c r="D23" s="19" t="s">
        <v>257</v>
      </c>
      <c r="E23" s="7">
        <v>2</v>
      </c>
      <c r="F23" s="9">
        <v>386.21999999999997</v>
      </c>
      <c r="G23" s="9">
        <f t="shared" si="0"/>
        <v>772.43999999999994</v>
      </c>
      <c r="H23" s="158" t="s">
        <v>254</v>
      </c>
      <c r="I23" s="158"/>
      <c r="J23" s="6">
        <v>0</v>
      </c>
      <c r="M23" s="56" t="s">
        <v>354</v>
      </c>
    </row>
    <row r="24" spans="1:13" ht="30.75" customHeight="1" x14ac:dyDescent="0.25">
      <c r="A24" s="18">
        <v>128</v>
      </c>
      <c r="B24" s="8" t="s">
        <v>83</v>
      </c>
      <c r="C24" s="7">
        <v>15000</v>
      </c>
      <c r="D24" s="19" t="s">
        <v>257</v>
      </c>
      <c r="E24" s="7">
        <v>2</v>
      </c>
      <c r="F24" s="9">
        <v>386.21999999999997</v>
      </c>
      <c r="G24" s="9">
        <f t="shared" si="0"/>
        <v>772.43999999999994</v>
      </c>
      <c r="H24" s="158" t="s">
        <v>254</v>
      </c>
      <c r="I24" s="158"/>
      <c r="J24" s="6">
        <v>0</v>
      </c>
      <c r="M24" s="56" t="s">
        <v>354</v>
      </c>
    </row>
    <row r="25" spans="1:13" ht="30.75" customHeight="1" x14ac:dyDescent="0.25">
      <c r="A25" s="18">
        <v>129</v>
      </c>
      <c r="B25" s="8" t="s">
        <v>84</v>
      </c>
      <c r="C25" s="7">
        <v>7000</v>
      </c>
      <c r="D25" s="19" t="s">
        <v>257</v>
      </c>
      <c r="E25" s="7">
        <v>36</v>
      </c>
      <c r="F25" s="9">
        <v>382.53</v>
      </c>
      <c r="G25" s="9">
        <f t="shared" si="0"/>
        <v>13771.079999999998</v>
      </c>
      <c r="H25" s="158" t="s">
        <v>254</v>
      </c>
      <c r="I25" s="158"/>
      <c r="J25" s="6">
        <v>12</v>
      </c>
      <c r="M25" s="56" t="s">
        <v>354</v>
      </c>
    </row>
    <row r="26" spans="1:13" ht="30.75" customHeight="1" x14ac:dyDescent="0.25">
      <c r="A26" s="18">
        <v>130</v>
      </c>
      <c r="B26" s="8" t="s">
        <v>85</v>
      </c>
      <c r="C26" s="7">
        <v>5000</v>
      </c>
      <c r="D26" s="19" t="s">
        <v>257</v>
      </c>
      <c r="E26" s="7">
        <v>24</v>
      </c>
      <c r="F26" s="9">
        <v>435.42</v>
      </c>
      <c r="G26" s="9">
        <f t="shared" si="0"/>
        <v>10450.08</v>
      </c>
      <c r="H26" s="158" t="s">
        <v>254</v>
      </c>
      <c r="I26" s="158"/>
      <c r="J26" s="6">
        <v>5</v>
      </c>
      <c r="M26" s="56" t="s">
        <v>354</v>
      </c>
    </row>
    <row r="27" spans="1:13" ht="30.75" customHeight="1" x14ac:dyDescent="0.25">
      <c r="A27" s="18">
        <v>131</v>
      </c>
      <c r="B27" s="8" t="s">
        <v>86</v>
      </c>
      <c r="C27" s="7">
        <v>5000</v>
      </c>
      <c r="D27" s="19" t="s">
        <v>257</v>
      </c>
      <c r="E27" s="7">
        <v>20</v>
      </c>
      <c r="F27" s="9">
        <v>435.42</v>
      </c>
      <c r="G27" s="9">
        <f t="shared" si="0"/>
        <v>8708.4</v>
      </c>
      <c r="H27" s="158" t="s">
        <v>254</v>
      </c>
      <c r="I27" s="158"/>
      <c r="J27" s="6">
        <v>3</v>
      </c>
      <c r="M27" s="56" t="s">
        <v>354</v>
      </c>
    </row>
    <row r="28" spans="1:13" ht="30.75" customHeight="1" x14ac:dyDescent="0.25">
      <c r="A28" s="18">
        <v>132</v>
      </c>
      <c r="B28" s="8" t="s">
        <v>87</v>
      </c>
      <c r="C28" s="7">
        <v>5000</v>
      </c>
      <c r="D28" s="19" t="s">
        <v>257</v>
      </c>
      <c r="E28" s="7">
        <v>24</v>
      </c>
      <c r="F28" s="9">
        <v>435.42</v>
      </c>
      <c r="G28" s="9">
        <f t="shared" si="0"/>
        <v>10450.08</v>
      </c>
      <c r="H28" s="158" t="s">
        <v>254</v>
      </c>
      <c r="I28" s="158"/>
      <c r="J28" s="6">
        <v>5</v>
      </c>
      <c r="M28" s="56" t="s">
        <v>354</v>
      </c>
    </row>
    <row r="29" spans="1:13" ht="30.75" customHeight="1" x14ac:dyDescent="0.25">
      <c r="A29" s="18">
        <v>133</v>
      </c>
      <c r="B29" s="8" t="s">
        <v>88</v>
      </c>
      <c r="C29" s="7">
        <v>25000</v>
      </c>
      <c r="D29" s="19" t="s">
        <v>257</v>
      </c>
      <c r="E29" s="7">
        <v>48</v>
      </c>
      <c r="F29" s="9">
        <v>487.08</v>
      </c>
      <c r="G29" s="9">
        <f t="shared" si="0"/>
        <v>23379.84</v>
      </c>
      <c r="H29" s="158" t="s">
        <v>254</v>
      </c>
      <c r="I29" s="158"/>
      <c r="J29" s="6">
        <v>15</v>
      </c>
      <c r="M29" s="56" t="s">
        <v>354</v>
      </c>
    </row>
    <row r="30" spans="1:13" ht="30.75" customHeight="1" x14ac:dyDescent="0.25">
      <c r="A30" s="18">
        <v>134</v>
      </c>
      <c r="B30" s="8" t="s">
        <v>89</v>
      </c>
      <c r="C30" s="7">
        <v>12500</v>
      </c>
      <c r="D30" s="19" t="s">
        <v>257</v>
      </c>
      <c r="E30" s="7">
        <v>164</v>
      </c>
      <c r="F30" s="9">
        <v>371.46</v>
      </c>
      <c r="G30" s="9">
        <f t="shared" si="0"/>
        <v>60919.439999999995</v>
      </c>
      <c r="H30" s="158" t="s">
        <v>254</v>
      </c>
      <c r="I30" s="158"/>
      <c r="J30" s="6">
        <v>65</v>
      </c>
      <c r="M30" s="56" t="s">
        <v>354</v>
      </c>
    </row>
    <row r="31" spans="1:13" ht="30.75" customHeight="1" x14ac:dyDescent="0.25">
      <c r="A31" s="18">
        <v>135</v>
      </c>
      <c r="B31" s="8" t="s">
        <v>121</v>
      </c>
      <c r="C31" s="7">
        <v>30000</v>
      </c>
      <c r="D31" s="10" t="s">
        <v>257</v>
      </c>
      <c r="E31" s="7">
        <v>2</v>
      </c>
      <c r="F31" s="9">
        <v>202.95</v>
      </c>
      <c r="G31" s="9">
        <f t="shared" si="0"/>
        <v>405.9</v>
      </c>
      <c r="H31" s="158" t="s">
        <v>254</v>
      </c>
      <c r="I31" s="158"/>
      <c r="J31" s="36"/>
      <c r="K31" s="2"/>
      <c r="L31" s="2"/>
      <c r="M31" s="56" t="s">
        <v>354</v>
      </c>
    </row>
    <row r="32" spans="1:13" ht="30.75" customHeight="1" x14ac:dyDescent="0.25">
      <c r="A32" s="18">
        <v>136</v>
      </c>
      <c r="B32" s="8" t="s">
        <v>122</v>
      </c>
      <c r="C32" s="7">
        <v>20000</v>
      </c>
      <c r="D32" s="10" t="s">
        <v>257</v>
      </c>
      <c r="E32" s="7">
        <v>2</v>
      </c>
      <c r="F32" s="9">
        <v>425.58</v>
      </c>
      <c r="G32" s="9">
        <f t="shared" si="0"/>
        <v>851.16</v>
      </c>
      <c r="H32" s="158" t="s">
        <v>254</v>
      </c>
      <c r="I32" s="158"/>
      <c r="J32" s="36"/>
      <c r="K32" s="2"/>
      <c r="L32" s="2"/>
      <c r="M32" s="56" t="s">
        <v>354</v>
      </c>
    </row>
    <row r="33" spans="1:13" ht="30.75" customHeight="1" x14ac:dyDescent="0.25">
      <c r="A33" s="18">
        <v>137</v>
      </c>
      <c r="B33" s="8" t="s">
        <v>123</v>
      </c>
      <c r="C33" s="7">
        <v>20000</v>
      </c>
      <c r="D33" s="10" t="s">
        <v>257</v>
      </c>
      <c r="E33" s="7">
        <v>2</v>
      </c>
      <c r="F33" s="9">
        <v>425.58</v>
      </c>
      <c r="G33" s="9">
        <f t="shared" si="0"/>
        <v>851.16</v>
      </c>
      <c r="H33" s="158" t="s">
        <v>254</v>
      </c>
      <c r="I33" s="158"/>
      <c r="J33" s="36"/>
      <c r="K33" s="2"/>
      <c r="L33" s="2"/>
      <c r="M33" s="56" t="s">
        <v>354</v>
      </c>
    </row>
    <row r="34" spans="1:13" ht="30.75" customHeight="1" x14ac:dyDescent="0.25">
      <c r="A34" s="18">
        <v>138</v>
      </c>
      <c r="B34" s="8" t="s">
        <v>124</v>
      </c>
      <c r="C34" s="7">
        <v>20000</v>
      </c>
      <c r="D34" s="10" t="s">
        <v>257</v>
      </c>
      <c r="E34" s="7">
        <v>2</v>
      </c>
      <c r="F34" s="9">
        <v>425.58</v>
      </c>
      <c r="G34" s="9">
        <f t="shared" si="0"/>
        <v>851.16</v>
      </c>
      <c r="H34" s="158" t="s">
        <v>254</v>
      </c>
      <c r="I34" s="158"/>
      <c r="J34" s="36"/>
      <c r="K34" s="2"/>
      <c r="L34" s="2"/>
      <c r="M34" s="56" t="s">
        <v>354</v>
      </c>
    </row>
    <row r="35" spans="1:13" ht="30.75" customHeight="1" x14ac:dyDescent="0.25">
      <c r="A35" s="18">
        <v>139</v>
      </c>
      <c r="B35" s="8" t="s">
        <v>125</v>
      </c>
      <c r="C35" s="7">
        <v>20000</v>
      </c>
      <c r="D35" s="10" t="s">
        <v>257</v>
      </c>
      <c r="E35" s="7">
        <v>2</v>
      </c>
      <c r="F35" s="9">
        <v>277.98</v>
      </c>
      <c r="G35" s="9">
        <f t="shared" si="0"/>
        <v>555.96</v>
      </c>
      <c r="H35" s="158" t="s">
        <v>254</v>
      </c>
      <c r="I35" s="158"/>
      <c r="J35" s="36"/>
      <c r="K35" s="2"/>
      <c r="L35" s="2"/>
      <c r="M35" s="56" t="s">
        <v>354</v>
      </c>
    </row>
    <row r="36" spans="1:13" ht="30.75" customHeight="1" x14ac:dyDescent="0.25">
      <c r="A36" s="18">
        <v>140</v>
      </c>
      <c r="B36" s="8" t="s">
        <v>117</v>
      </c>
      <c r="C36" s="7">
        <v>12000</v>
      </c>
      <c r="D36" s="10" t="s">
        <v>257</v>
      </c>
      <c r="E36" s="7">
        <v>2</v>
      </c>
      <c r="F36" s="9">
        <v>212.79</v>
      </c>
      <c r="G36" s="9">
        <f t="shared" si="0"/>
        <v>425.58</v>
      </c>
      <c r="H36" s="158" t="s">
        <v>254</v>
      </c>
      <c r="I36" s="158"/>
      <c r="J36" s="36"/>
      <c r="K36" s="2"/>
      <c r="L36" s="2"/>
      <c r="M36" s="56" t="s">
        <v>354</v>
      </c>
    </row>
    <row r="37" spans="1:13" ht="30.75" customHeight="1" x14ac:dyDescent="0.25">
      <c r="A37" s="18">
        <v>141</v>
      </c>
      <c r="B37" s="8" t="s">
        <v>118</v>
      </c>
      <c r="C37" s="7">
        <v>6000</v>
      </c>
      <c r="D37" s="10" t="s">
        <v>257</v>
      </c>
      <c r="E37" s="7">
        <v>2</v>
      </c>
      <c r="F37" s="9">
        <v>280.44</v>
      </c>
      <c r="G37" s="9">
        <f t="shared" si="0"/>
        <v>560.88</v>
      </c>
      <c r="H37" s="158" t="s">
        <v>254</v>
      </c>
      <c r="I37" s="158"/>
      <c r="J37" s="36"/>
      <c r="K37" s="2"/>
      <c r="L37" s="2"/>
      <c r="M37" s="56" t="s">
        <v>354</v>
      </c>
    </row>
    <row r="38" spans="1:13" ht="30.75" customHeight="1" x14ac:dyDescent="0.25">
      <c r="A38" s="18">
        <v>142</v>
      </c>
      <c r="B38" s="8" t="s">
        <v>119</v>
      </c>
      <c r="C38" s="7">
        <v>6000</v>
      </c>
      <c r="D38" s="10" t="s">
        <v>257</v>
      </c>
      <c r="E38" s="7">
        <v>2</v>
      </c>
      <c r="F38" s="9">
        <v>280.44</v>
      </c>
      <c r="G38" s="9">
        <f t="shared" si="0"/>
        <v>560.88</v>
      </c>
      <c r="H38" s="158" t="s">
        <v>254</v>
      </c>
      <c r="I38" s="158"/>
      <c r="J38" s="36"/>
      <c r="K38" s="2"/>
      <c r="L38" s="2"/>
      <c r="M38" s="56" t="s">
        <v>354</v>
      </c>
    </row>
    <row r="39" spans="1:13" ht="30.75" customHeight="1" x14ac:dyDescent="0.25">
      <c r="A39" s="18">
        <v>143</v>
      </c>
      <c r="B39" s="8" t="s">
        <v>120</v>
      </c>
      <c r="C39" s="7">
        <v>6000</v>
      </c>
      <c r="D39" s="10" t="s">
        <v>257</v>
      </c>
      <c r="E39" s="7">
        <v>2</v>
      </c>
      <c r="F39" s="9">
        <v>280.44</v>
      </c>
      <c r="G39" s="9">
        <f t="shared" si="0"/>
        <v>560.88</v>
      </c>
      <c r="H39" s="158" t="s">
        <v>254</v>
      </c>
      <c r="I39" s="158"/>
      <c r="J39" s="36"/>
      <c r="K39" s="2"/>
      <c r="L39" s="2"/>
      <c r="M39" s="56" t="s">
        <v>354</v>
      </c>
    </row>
    <row r="40" spans="1:13" ht="30.75" customHeight="1" x14ac:dyDescent="0.25">
      <c r="A40" s="18">
        <v>144</v>
      </c>
      <c r="B40" s="8" t="s">
        <v>110</v>
      </c>
      <c r="C40" s="7">
        <v>25000</v>
      </c>
      <c r="D40" s="10" t="s">
        <v>257</v>
      </c>
      <c r="E40" s="7">
        <v>2</v>
      </c>
      <c r="F40" s="9">
        <v>439.11</v>
      </c>
      <c r="G40" s="9">
        <f t="shared" si="0"/>
        <v>878.22</v>
      </c>
      <c r="H40" s="158" t="s">
        <v>254</v>
      </c>
      <c r="I40" s="158"/>
      <c r="J40" s="36"/>
      <c r="K40" s="2"/>
      <c r="L40" s="2"/>
      <c r="M40" s="54" t="s">
        <v>351</v>
      </c>
    </row>
    <row r="41" spans="1:13" ht="30.75" customHeight="1" x14ac:dyDescent="0.25">
      <c r="A41" s="18">
        <v>145</v>
      </c>
      <c r="B41" s="8" t="s">
        <v>111</v>
      </c>
      <c r="C41" s="7">
        <v>17000</v>
      </c>
      <c r="D41" s="10" t="s">
        <v>257</v>
      </c>
      <c r="E41" s="7">
        <v>2</v>
      </c>
      <c r="F41" s="9">
        <v>565.79999999999995</v>
      </c>
      <c r="G41" s="9">
        <f t="shared" si="0"/>
        <v>1131.5999999999999</v>
      </c>
      <c r="H41" s="158" t="s">
        <v>254</v>
      </c>
      <c r="I41" s="158"/>
      <c r="J41" s="36"/>
      <c r="K41" s="2"/>
      <c r="L41" s="2"/>
      <c r="M41" s="54" t="s">
        <v>351</v>
      </c>
    </row>
    <row r="42" spans="1:13" ht="30.75" customHeight="1" x14ac:dyDescent="0.25">
      <c r="A42" s="18">
        <v>146</v>
      </c>
      <c r="B42" s="8" t="s">
        <v>112</v>
      </c>
      <c r="C42" s="7">
        <v>13000</v>
      </c>
      <c r="D42" s="10" t="s">
        <v>257</v>
      </c>
      <c r="E42" s="7">
        <v>2</v>
      </c>
      <c r="F42" s="9">
        <v>627.29999999999995</v>
      </c>
      <c r="G42" s="9">
        <f t="shared" si="0"/>
        <v>1254.5999999999999</v>
      </c>
      <c r="H42" s="158" t="s">
        <v>254</v>
      </c>
      <c r="I42" s="158"/>
      <c r="J42" s="36"/>
      <c r="K42" s="2"/>
      <c r="L42" s="2"/>
      <c r="M42" s="54" t="s">
        <v>351</v>
      </c>
    </row>
    <row r="43" spans="1:13" ht="30.75" customHeight="1" x14ac:dyDescent="0.25">
      <c r="A43" s="18">
        <v>147</v>
      </c>
      <c r="B43" s="8" t="s">
        <v>113</v>
      </c>
      <c r="C43" s="7">
        <v>13000</v>
      </c>
      <c r="D43" s="10" t="s">
        <v>257</v>
      </c>
      <c r="E43" s="7">
        <v>2</v>
      </c>
      <c r="F43" s="9">
        <v>627.29999999999995</v>
      </c>
      <c r="G43" s="9">
        <f t="shared" si="0"/>
        <v>1254.5999999999999</v>
      </c>
      <c r="H43" s="158" t="s">
        <v>254</v>
      </c>
      <c r="I43" s="158"/>
      <c r="J43" s="36"/>
      <c r="K43" s="2"/>
      <c r="L43" s="2"/>
      <c r="M43" s="54" t="s">
        <v>351</v>
      </c>
    </row>
    <row r="44" spans="1:13" ht="30.75" customHeight="1" x14ac:dyDescent="0.25">
      <c r="A44" s="18">
        <v>148</v>
      </c>
      <c r="B44" s="8" t="s">
        <v>114</v>
      </c>
      <c r="C44" s="7">
        <v>13000</v>
      </c>
      <c r="D44" s="10" t="s">
        <v>257</v>
      </c>
      <c r="E44" s="7">
        <v>2</v>
      </c>
      <c r="F44" s="9">
        <v>627.29999999999995</v>
      </c>
      <c r="G44" s="9">
        <f t="shared" si="0"/>
        <v>1254.5999999999999</v>
      </c>
      <c r="H44" s="158" t="s">
        <v>254</v>
      </c>
      <c r="I44" s="158"/>
      <c r="J44" s="36"/>
      <c r="K44" s="2"/>
      <c r="L44" s="2"/>
      <c r="M44" s="54" t="s">
        <v>351</v>
      </c>
    </row>
    <row r="45" spans="1:13" ht="30.75" customHeight="1" x14ac:dyDescent="0.25">
      <c r="A45" s="18">
        <v>238</v>
      </c>
      <c r="B45" s="8" t="s">
        <v>233</v>
      </c>
      <c r="C45" s="7">
        <v>7200</v>
      </c>
      <c r="D45" s="10" t="s">
        <v>258</v>
      </c>
      <c r="E45" s="7">
        <v>80</v>
      </c>
      <c r="F45" s="9">
        <v>27.06</v>
      </c>
      <c r="G45" s="9">
        <f t="shared" si="0"/>
        <v>2164.7999999999997</v>
      </c>
      <c r="H45" s="8" t="str">
        <f>VLOOKUP(B45,[1]roboczy!$D$209:$K$263,7,FALSE)</f>
        <v>ZKL-TK17NP</v>
      </c>
      <c r="I45" s="8" t="str">
        <f>VLOOKUP($B45,[1]roboczy!$D$209:$K$263,8,FALSE)</f>
        <v>RAFCOM</v>
      </c>
      <c r="J45" s="6">
        <v>0</v>
      </c>
      <c r="M45" s="54" t="s">
        <v>352</v>
      </c>
    </row>
    <row r="46" spans="1:13" ht="36" x14ac:dyDescent="0.25">
      <c r="A46" s="18">
        <v>239</v>
      </c>
      <c r="B46" s="8" t="s">
        <v>234</v>
      </c>
      <c r="C46" s="7">
        <v>15000</v>
      </c>
      <c r="D46" s="10" t="s">
        <v>258</v>
      </c>
      <c r="E46" s="7">
        <v>28</v>
      </c>
      <c r="F46" s="9">
        <v>40.589999999999996</v>
      </c>
      <c r="G46" s="9">
        <f t="shared" si="0"/>
        <v>1136.52</v>
      </c>
      <c r="H46" s="8" t="str">
        <f>VLOOKUP(B46,[1]roboczy!$D$209:$K$263,7,FALSE)</f>
        <v>ZKL-TK350NP</v>
      </c>
      <c r="I46" s="8" t="str">
        <f>VLOOKUP($B46,[1]roboczy!$D$209:$K$263,8,FALSE)</f>
        <v>RAFCOM</v>
      </c>
      <c r="J46" s="6">
        <v>8</v>
      </c>
      <c r="M46" s="54" t="s">
        <v>354</v>
      </c>
    </row>
    <row r="47" spans="1:13" ht="30" x14ac:dyDescent="0.25">
      <c r="A47" s="18">
        <v>240</v>
      </c>
      <c r="B47" s="8" t="s">
        <v>235</v>
      </c>
      <c r="C47" s="7">
        <v>12000</v>
      </c>
      <c r="D47" s="19" t="s">
        <v>257</v>
      </c>
      <c r="E47" s="7">
        <v>48</v>
      </c>
      <c r="F47" s="9">
        <v>366.54</v>
      </c>
      <c r="G47" s="9">
        <f t="shared" si="0"/>
        <v>17593.920000000002</v>
      </c>
      <c r="H47" s="158" t="s">
        <v>254</v>
      </c>
      <c r="I47" s="158"/>
      <c r="J47" s="6">
        <v>5</v>
      </c>
      <c r="M47" s="54" t="s">
        <v>354</v>
      </c>
    </row>
  </sheetData>
  <mergeCells count="42">
    <mergeCell ref="H4:I4"/>
    <mergeCell ref="H5:I5"/>
    <mergeCell ref="H6:I6"/>
    <mergeCell ref="H7:I7"/>
    <mergeCell ref="H47:I4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44:I44"/>
    <mergeCell ref="H38:I38"/>
    <mergeCell ref="H39:I39"/>
    <mergeCell ref="H40:I40"/>
    <mergeCell ref="H41:I41"/>
    <mergeCell ref="H42:I42"/>
    <mergeCell ref="H43:I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5B43C-9C33-4F5C-A55C-93728DEC56B3}">
  <sheetPr>
    <tabColor theme="9" tint="0.79998168889431442"/>
  </sheetPr>
  <dimension ref="A5:M42"/>
  <sheetViews>
    <sheetView topLeftCell="A25" workbookViewId="0">
      <selection activeCell="B45" sqref="B45"/>
    </sheetView>
  </sheetViews>
  <sheetFormatPr defaultRowHeight="15" x14ac:dyDescent="0.25"/>
  <cols>
    <col min="2" max="2" width="39.42578125" customWidth="1"/>
  </cols>
  <sheetData>
    <row r="5" spans="1:13" x14ac:dyDescent="0.25">
      <c r="A5" s="18">
        <v>87</v>
      </c>
      <c r="B5" s="8" t="s">
        <v>58</v>
      </c>
      <c r="C5" s="7">
        <v>3500</v>
      </c>
      <c r="D5" s="19" t="s">
        <v>257</v>
      </c>
      <c r="E5" s="7">
        <v>20</v>
      </c>
      <c r="F5" s="9">
        <v>306.27</v>
      </c>
      <c r="G5" s="9">
        <f t="shared" ref="G5:G38" si="0">F5*E5</f>
        <v>6125.4</v>
      </c>
      <c r="H5" s="158" t="s">
        <v>254</v>
      </c>
      <c r="I5" s="158"/>
      <c r="J5" s="6">
        <v>0</v>
      </c>
      <c r="M5" s="54" t="s">
        <v>351</v>
      </c>
    </row>
    <row r="6" spans="1:13" x14ac:dyDescent="0.25">
      <c r="A6" s="44">
        <v>88</v>
      </c>
      <c r="B6" s="45" t="s">
        <v>59</v>
      </c>
      <c r="C6" s="46">
        <v>5000</v>
      </c>
      <c r="D6" s="47" t="s">
        <v>257</v>
      </c>
      <c r="E6" s="46">
        <v>28</v>
      </c>
      <c r="F6" s="48">
        <v>421.89</v>
      </c>
      <c r="G6" s="48">
        <f t="shared" si="0"/>
        <v>11812.92</v>
      </c>
      <c r="H6" s="159" t="s">
        <v>254</v>
      </c>
      <c r="I6" s="159"/>
      <c r="J6" s="6">
        <v>0</v>
      </c>
      <c r="M6" s="56" t="s">
        <v>355</v>
      </c>
    </row>
    <row r="7" spans="1:13" x14ac:dyDescent="0.25">
      <c r="A7" s="18">
        <v>89</v>
      </c>
      <c r="B7" s="8" t="s">
        <v>60</v>
      </c>
      <c r="C7" s="7">
        <v>12000</v>
      </c>
      <c r="D7" s="19" t="s">
        <v>257</v>
      </c>
      <c r="E7" s="7">
        <v>5</v>
      </c>
      <c r="F7" s="9">
        <v>532.59</v>
      </c>
      <c r="G7" s="9">
        <f t="shared" si="0"/>
        <v>2662.9500000000003</v>
      </c>
      <c r="H7" s="158" t="s">
        <v>254</v>
      </c>
      <c r="I7" s="158"/>
      <c r="J7" s="6">
        <v>0</v>
      </c>
      <c r="M7" s="56" t="s">
        <v>354</v>
      </c>
    </row>
    <row r="8" spans="1:13" ht="30" x14ac:dyDescent="0.25">
      <c r="A8" s="18">
        <v>90</v>
      </c>
      <c r="B8" s="8" t="s">
        <v>61</v>
      </c>
      <c r="C8" s="7">
        <v>10000</v>
      </c>
      <c r="D8" s="19" t="s">
        <v>257</v>
      </c>
      <c r="E8" s="7">
        <v>2</v>
      </c>
      <c r="F8" s="9">
        <v>694.95</v>
      </c>
      <c r="G8" s="9">
        <f t="shared" si="0"/>
        <v>1389.9</v>
      </c>
      <c r="H8" s="158" t="s">
        <v>254</v>
      </c>
      <c r="I8" s="158"/>
      <c r="J8" s="6">
        <v>0</v>
      </c>
      <c r="M8" s="56" t="s">
        <v>354</v>
      </c>
    </row>
    <row r="9" spans="1:13" ht="30" x14ac:dyDescent="0.25">
      <c r="A9" s="18">
        <v>91</v>
      </c>
      <c r="B9" s="8" t="s">
        <v>62</v>
      </c>
      <c r="C9" s="7">
        <v>10000</v>
      </c>
      <c r="D9" s="19" t="s">
        <v>257</v>
      </c>
      <c r="E9" s="7">
        <v>4</v>
      </c>
      <c r="F9" s="9">
        <v>694.95</v>
      </c>
      <c r="G9" s="9">
        <f t="shared" si="0"/>
        <v>2779.8</v>
      </c>
      <c r="H9" s="158" t="s">
        <v>254</v>
      </c>
      <c r="I9" s="158"/>
      <c r="J9" s="6">
        <v>0</v>
      </c>
      <c r="M9" s="56" t="s">
        <v>354</v>
      </c>
    </row>
    <row r="10" spans="1:13" x14ac:dyDescent="0.25">
      <c r="A10" s="18">
        <v>92</v>
      </c>
      <c r="B10" s="8" t="s">
        <v>63</v>
      </c>
      <c r="C10" s="7">
        <v>10000</v>
      </c>
      <c r="D10" s="19" t="s">
        <v>257</v>
      </c>
      <c r="E10" s="7">
        <v>4</v>
      </c>
      <c r="F10" s="9">
        <v>694.95</v>
      </c>
      <c r="G10" s="9">
        <f t="shared" si="0"/>
        <v>2779.8</v>
      </c>
      <c r="H10" s="158" t="s">
        <v>254</v>
      </c>
      <c r="I10" s="158"/>
      <c r="J10" s="6">
        <v>0</v>
      </c>
      <c r="M10" s="56" t="s">
        <v>354</v>
      </c>
    </row>
    <row r="11" spans="1:13" ht="30" x14ac:dyDescent="0.25">
      <c r="A11" s="18">
        <v>93</v>
      </c>
      <c r="B11" s="8" t="s">
        <v>260</v>
      </c>
      <c r="C11" s="7">
        <v>6000</v>
      </c>
      <c r="D11" s="10" t="s">
        <v>257</v>
      </c>
      <c r="E11" s="7">
        <v>80</v>
      </c>
      <c r="F11" s="9">
        <v>608.85</v>
      </c>
      <c r="G11" s="9">
        <f t="shared" si="0"/>
        <v>48708</v>
      </c>
      <c r="H11" s="158" t="s">
        <v>254</v>
      </c>
      <c r="I11" s="158"/>
      <c r="J11" s="36">
        <v>36</v>
      </c>
      <c r="K11" s="2"/>
      <c r="L11" s="2"/>
      <c r="M11" s="56" t="s">
        <v>354</v>
      </c>
    </row>
    <row r="12" spans="1:13" ht="30" x14ac:dyDescent="0.25">
      <c r="A12" s="18">
        <v>94</v>
      </c>
      <c r="B12" s="8" t="s">
        <v>261</v>
      </c>
      <c r="C12" s="7">
        <v>3500</v>
      </c>
      <c r="D12" s="10" t="s">
        <v>257</v>
      </c>
      <c r="E12" s="7">
        <v>40</v>
      </c>
      <c r="F12" s="9">
        <v>536.28</v>
      </c>
      <c r="G12" s="9">
        <f t="shared" si="0"/>
        <v>21451.199999999997</v>
      </c>
      <c r="H12" s="158" t="s">
        <v>254</v>
      </c>
      <c r="I12" s="158"/>
      <c r="J12" s="36">
        <v>12</v>
      </c>
      <c r="K12" s="2"/>
      <c r="L12" s="2"/>
      <c r="M12" s="56" t="s">
        <v>354</v>
      </c>
    </row>
    <row r="13" spans="1:13" ht="30" x14ac:dyDescent="0.25">
      <c r="A13" s="18">
        <v>95</v>
      </c>
      <c r="B13" s="8" t="s">
        <v>262</v>
      </c>
      <c r="C13" s="7">
        <v>3500</v>
      </c>
      <c r="D13" s="10" t="s">
        <v>257</v>
      </c>
      <c r="E13" s="7">
        <v>40</v>
      </c>
      <c r="F13" s="9">
        <v>536.28</v>
      </c>
      <c r="G13" s="9">
        <f t="shared" si="0"/>
        <v>21451.199999999997</v>
      </c>
      <c r="H13" s="158" t="s">
        <v>254</v>
      </c>
      <c r="I13" s="158"/>
      <c r="J13" s="36">
        <v>24</v>
      </c>
      <c r="K13" s="2"/>
      <c r="L13" s="2"/>
      <c r="M13" s="56" t="s">
        <v>354</v>
      </c>
    </row>
    <row r="14" spans="1:13" ht="24" x14ac:dyDescent="0.25">
      <c r="A14" s="18">
        <v>96</v>
      </c>
      <c r="B14" s="8" t="s">
        <v>263</v>
      </c>
      <c r="C14" s="7">
        <v>3500</v>
      </c>
      <c r="D14" s="10" t="s">
        <v>257</v>
      </c>
      <c r="E14" s="7">
        <v>40</v>
      </c>
      <c r="F14" s="9">
        <v>536.28</v>
      </c>
      <c r="G14" s="9">
        <f t="shared" si="0"/>
        <v>21451.199999999997</v>
      </c>
      <c r="H14" s="158" t="s">
        <v>254</v>
      </c>
      <c r="I14" s="158"/>
      <c r="J14" s="36">
        <v>12</v>
      </c>
      <c r="K14" s="2"/>
      <c r="L14" s="2"/>
      <c r="M14" s="56" t="s">
        <v>354</v>
      </c>
    </row>
    <row r="15" spans="1:13" ht="45" x14ac:dyDescent="0.25">
      <c r="A15" s="18">
        <v>97</v>
      </c>
      <c r="B15" s="8" t="s">
        <v>193</v>
      </c>
      <c r="C15" s="7">
        <v>8000</v>
      </c>
      <c r="D15" s="10" t="s">
        <v>257</v>
      </c>
      <c r="E15" s="7">
        <v>12</v>
      </c>
      <c r="F15" s="9">
        <v>856.08</v>
      </c>
      <c r="G15" s="9">
        <f t="shared" si="0"/>
        <v>10272.960000000001</v>
      </c>
      <c r="H15" s="158" t="s">
        <v>254</v>
      </c>
      <c r="I15" s="158"/>
      <c r="J15" s="36">
        <v>1</v>
      </c>
      <c r="K15" s="64" t="s">
        <v>384</v>
      </c>
      <c r="L15" s="2"/>
      <c r="M15" s="56" t="s">
        <v>356</v>
      </c>
    </row>
    <row r="16" spans="1:13" ht="45" x14ac:dyDescent="0.25">
      <c r="A16" s="18">
        <v>98</v>
      </c>
      <c r="B16" s="8" t="s">
        <v>131</v>
      </c>
      <c r="C16" s="7">
        <v>7000</v>
      </c>
      <c r="D16" s="10" t="s">
        <v>257</v>
      </c>
      <c r="E16" s="7">
        <v>2</v>
      </c>
      <c r="F16" s="9">
        <v>676.5</v>
      </c>
      <c r="G16" s="9">
        <f t="shared" si="0"/>
        <v>1353</v>
      </c>
      <c r="H16" s="158" t="s">
        <v>254</v>
      </c>
      <c r="I16" s="158"/>
      <c r="J16" s="36"/>
      <c r="K16" s="2"/>
      <c r="L16" s="2"/>
      <c r="M16" s="56" t="s">
        <v>356</v>
      </c>
    </row>
    <row r="17" spans="1:13" ht="45" x14ac:dyDescent="0.25">
      <c r="A17" s="18">
        <v>99</v>
      </c>
      <c r="B17" s="8" t="s">
        <v>132</v>
      </c>
      <c r="C17" s="7">
        <v>3000</v>
      </c>
      <c r="D17" s="10" t="s">
        <v>257</v>
      </c>
      <c r="E17" s="7">
        <v>2</v>
      </c>
      <c r="F17" s="9">
        <v>480.93</v>
      </c>
      <c r="G17" s="9">
        <f t="shared" si="0"/>
        <v>961.86</v>
      </c>
      <c r="H17" s="158" t="s">
        <v>254</v>
      </c>
      <c r="I17" s="158"/>
      <c r="J17" s="36"/>
      <c r="K17" s="2"/>
      <c r="L17" s="2"/>
      <c r="M17" s="56" t="s">
        <v>356</v>
      </c>
    </row>
    <row r="18" spans="1:13" ht="45" x14ac:dyDescent="0.25">
      <c r="A18" s="18">
        <v>100</v>
      </c>
      <c r="B18" s="8" t="s">
        <v>133</v>
      </c>
      <c r="C18" s="7">
        <v>3000</v>
      </c>
      <c r="D18" s="10" t="s">
        <v>257</v>
      </c>
      <c r="E18" s="7">
        <v>2</v>
      </c>
      <c r="F18" s="9">
        <v>485.84999999999997</v>
      </c>
      <c r="G18" s="9">
        <f t="shared" si="0"/>
        <v>971.69999999999993</v>
      </c>
      <c r="H18" s="158" t="s">
        <v>254</v>
      </c>
      <c r="I18" s="158"/>
      <c r="J18" s="36"/>
      <c r="K18" s="2"/>
      <c r="L18" s="2"/>
      <c r="M18" s="56" t="s">
        <v>356</v>
      </c>
    </row>
    <row r="19" spans="1:13" ht="45" x14ac:dyDescent="0.25">
      <c r="A19" s="18">
        <v>101</v>
      </c>
      <c r="B19" s="8" t="s">
        <v>196</v>
      </c>
      <c r="C19" s="7">
        <v>3000</v>
      </c>
      <c r="D19" s="10" t="s">
        <v>257</v>
      </c>
      <c r="E19" s="7">
        <v>2</v>
      </c>
      <c r="F19" s="9">
        <v>485.84999999999997</v>
      </c>
      <c r="G19" s="9">
        <f t="shared" si="0"/>
        <v>971.69999999999993</v>
      </c>
      <c r="H19" s="158" t="s">
        <v>254</v>
      </c>
      <c r="I19" s="158"/>
      <c r="J19" s="36"/>
      <c r="K19" s="2"/>
      <c r="L19" s="2"/>
      <c r="M19" s="56" t="s">
        <v>356</v>
      </c>
    </row>
    <row r="20" spans="1:13" ht="24" x14ac:dyDescent="0.25">
      <c r="A20" s="18">
        <v>102</v>
      </c>
      <c r="B20" s="8" t="s">
        <v>134</v>
      </c>
      <c r="C20" s="7">
        <v>6000</v>
      </c>
      <c r="D20" s="10" t="s">
        <v>257</v>
      </c>
      <c r="E20" s="7">
        <v>2</v>
      </c>
      <c r="F20" s="9">
        <v>568.26</v>
      </c>
      <c r="G20" s="9">
        <f t="shared" si="0"/>
        <v>1136.52</v>
      </c>
      <c r="H20" s="158" t="s">
        <v>254</v>
      </c>
      <c r="I20" s="158"/>
      <c r="J20" s="36"/>
      <c r="K20" s="2"/>
      <c r="L20" s="2"/>
      <c r="M20" s="56" t="s">
        <v>354</v>
      </c>
    </row>
    <row r="21" spans="1:13" ht="30" x14ac:dyDescent="0.25">
      <c r="A21" s="18">
        <v>103</v>
      </c>
      <c r="B21" s="8" t="s">
        <v>192</v>
      </c>
      <c r="C21" s="7">
        <v>7500</v>
      </c>
      <c r="D21" s="10" t="s">
        <v>257</v>
      </c>
      <c r="E21" s="7">
        <v>2</v>
      </c>
      <c r="F21" s="9">
        <v>643.29</v>
      </c>
      <c r="G21" s="9">
        <f t="shared" si="0"/>
        <v>1286.58</v>
      </c>
      <c r="H21" s="158" t="s">
        <v>254</v>
      </c>
      <c r="I21" s="158"/>
      <c r="J21" s="36"/>
      <c r="K21" s="2"/>
      <c r="L21" s="2"/>
      <c r="M21" s="56" t="s">
        <v>354</v>
      </c>
    </row>
    <row r="22" spans="1:13" ht="45" x14ac:dyDescent="0.25">
      <c r="A22" s="18">
        <v>104</v>
      </c>
      <c r="B22" s="8" t="s">
        <v>197</v>
      </c>
      <c r="C22" s="7">
        <v>8000</v>
      </c>
      <c r="D22" s="10" t="s">
        <v>257</v>
      </c>
      <c r="E22" s="7">
        <v>12</v>
      </c>
      <c r="F22" s="9">
        <v>995.06999999999994</v>
      </c>
      <c r="G22" s="9">
        <f t="shared" si="0"/>
        <v>11940.84</v>
      </c>
      <c r="H22" s="158" t="s">
        <v>254</v>
      </c>
      <c r="I22" s="158"/>
      <c r="J22" s="36">
        <v>0</v>
      </c>
      <c r="K22" s="64" t="s">
        <v>384</v>
      </c>
      <c r="L22" s="2"/>
      <c r="M22" s="56" t="s">
        <v>356</v>
      </c>
    </row>
    <row r="23" spans="1:13" ht="45" x14ac:dyDescent="0.25">
      <c r="A23" s="18">
        <v>105</v>
      </c>
      <c r="B23" s="8" t="s">
        <v>198</v>
      </c>
      <c r="C23" s="7">
        <v>8000</v>
      </c>
      <c r="D23" s="10" t="s">
        <v>257</v>
      </c>
      <c r="E23" s="7">
        <v>12</v>
      </c>
      <c r="F23" s="9">
        <v>995.06999999999994</v>
      </c>
      <c r="G23" s="9">
        <f t="shared" si="0"/>
        <v>11940.84</v>
      </c>
      <c r="H23" s="158" t="s">
        <v>254</v>
      </c>
      <c r="I23" s="158"/>
      <c r="J23" s="36">
        <v>0</v>
      </c>
      <c r="K23" s="64" t="s">
        <v>384</v>
      </c>
      <c r="L23" s="2"/>
      <c r="M23" s="56" t="s">
        <v>356</v>
      </c>
    </row>
    <row r="24" spans="1:13" ht="45" x14ac:dyDescent="0.25">
      <c r="A24" s="18">
        <v>106</v>
      </c>
      <c r="B24" s="8" t="s">
        <v>199</v>
      </c>
      <c r="C24" s="7">
        <v>8000</v>
      </c>
      <c r="D24" s="10" t="s">
        <v>257</v>
      </c>
      <c r="E24" s="7">
        <v>12</v>
      </c>
      <c r="F24" s="9">
        <v>995.06999999999994</v>
      </c>
      <c r="G24" s="9">
        <f t="shared" si="0"/>
        <v>11940.84</v>
      </c>
      <c r="H24" s="158" t="s">
        <v>254</v>
      </c>
      <c r="I24" s="158"/>
      <c r="J24" s="36">
        <v>0</v>
      </c>
      <c r="K24" s="64" t="s">
        <v>384</v>
      </c>
      <c r="L24" s="2"/>
      <c r="M24" s="56" t="s">
        <v>356</v>
      </c>
    </row>
    <row r="25" spans="1:13" ht="24" x14ac:dyDescent="0.25">
      <c r="A25" s="18">
        <v>107</v>
      </c>
      <c r="B25" s="8" t="s">
        <v>135</v>
      </c>
      <c r="C25" s="7">
        <v>25000</v>
      </c>
      <c r="D25" s="10" t="s">
        <v>257</v>
      </c>
      <c r="E25" s="7">
        <v>12</v>
      </c>
      <c r="F25" s="9">
        <v>1180.8</v>
      </c>
      <c r="G25" s="9">
        <f t="shared" si="0"/>
        <v>14169.599999999999</v>
      </c>
      <c r="H25" s="158" t="s">
        <v>254</v>
      </c>
      <c r="I25" s="158"/>
      <c r="J25" s="36">
        <v>36</v>
      </c>
      <c r="K25" s="2"/>
      <c r="L25" s="2"/>
      <c r="M25" s="56" t="s">
        <v>354</v>
      </c>
    </row>
    <row r="26" spans="1:13" ht="36" x14ac:dyDescent="0.25">
      <c r="A26" s="18">
        <v>224</v>
      </c>
      <c r="B26" s="8" t="s">
        <v>220</v>
      </c>
      <c r="C26" s="7">
        <v>2000</v>
      </c>
      <c r="D26" s="10" t="s">
        <v>258</v>
      </c>
      <c r="E26" s="7">
        <v>1</v>
      </c>
      <c r="F26" s="9">
        <v>43.05</v>
      </c>
      <c r="G26" s="9">
        <f t="shared" si="0"/>
        <v>43.05</v>
      </c>
      <c r="H26" s="8" t="str">
        <f>VLOOKUP(B26,[1]roboczy!$D$209:$K$263,7,FALSE)</f>
        <v>ZLL-E120NP</v>
      </c>
      <c r="I26" s="8" t="str">
        <f>VLOOKUP($B26,[1]roboczy!$D$209:$K$263,8,FALSE)</f>
        <v>RAFCOM</v>
      </c>
      <c r="J26" s="6">
        <v>0</v>
      </c>
      <c r="M26" s="54" t="s">
        <v>351</v>
      </c>
    </row>
    <row r="27" spans="1:13" ht="36" x14ac:dyDescent="0.25">
      <c r="A27" s="18">
        <v>225</v>
      </c>
      <c r="B27" s="8" t="s">
        <v>221</v>
      </c>
      <c r="C27" s="7">
        <v>25000</v>
      </c>
      <c r="D27" s="10" t="s">
        <v>258</v>
      </c>
      <c r="E27" s="7">
        <v>60</v>
      </c>
      <c r="F27" s="9">
        <v>243.54</v>
      </c>
      <c r="G27" s="9">
        <f t="shared" si="0"/>
        <v>14612.4</v>
      </c>
      <c r="H27" s="8" t="str">
        <f>VLOOKUP(B27,[1]roboczy!$D$209:$K$263,7,FALSE)</f>
        <v>TLMX810H</v>
      </c>
      <c r="I27" s="8" t="str">
        <f>VLOOKUP($B27,[1]roboczy!$D$209:$K$263,8,FALSE)</f>
        <v>BLACK POINT</v>
      </c>
      <c r="J27" s="6">
        <v>35</v>
      </c>
      <c r="M27" s="54" t="s">
        <v>354</v>
      </c>
    </row>
    <row r="28" spans="1:13" ht="36" x14ac:dyDescent="0.25">
      <c r="A28" s="18">
        <v>226</v>
      </c>
      <c r="B28" s="8" t="s">
        <v>222</v>
      </c>
      <c r="C28" s="7">
        <v>25000</v>
      </c>
      <c r="D28" s="10" t="s">
        <v>258</v>
      </c>
      <c r="E28" s="7">
        <v>58</v>
      </c>
      <c r="F28" s="9">
        <v>217.71</v>
      </c>
      <c r="G28" s="9">
        <f t="shared" si="0"/>
        <v>12627.18</v>
      </c>
      <c r="H28" s="8" t="str">
        <f>VLOOKUP(B28,[1]roboczy!$D$209:$K$263,7,FALSE)</f>
        <v>TLMS810H</v>
      </c>
      <c r="I28" s="8" t="str">
        <f>VLOOKUP($B28,[1]roboczy!$D$209:$K$263,8,FALSE)</f>
        <v>BLACK POINT</v>
      </c>
      <c r="J28" s="6">
        <v>12</v>
      </c>
      <c r="M28" s="54" t="s">
        <v>354</v>
      </c>
    </row>
    <row r="29" spans="1:13" ht="36" x14ac:dyDescent="0.25">
      <c r="A29" s="44">
        <v>227</v>
      </c>
      <c r="B29" s="45" t="s">
        <v>223</v>
      </c>
      <c r="C29" s="46">
        <v>10000</v>
      </c>
      <c r="D29" s="49" t="s">
        <v>258</v>
      </c>
      <c r="E29" s="46">
        <v>36</v>
      </c>
      <c r="F29" s="48">
        <v>147.6</v>
      </c>
      <c r="G29" s="48">
        <f t="shared" si="0"/>
        <v>5313.5999999999995</v>
      </c>
      <c r="H29" s="45" t="str">
        <f>VLOOKUP(B29,[1]roboczy!$D$209:$K$263,7,FALSE)</f>
        <v>TLMS415</v>
      </c>
      <c r="I29" s="45" t="str">
        <f>VLOOKUP($B29,[1]roboczy!$D$209:$K$263,8,FALSE)</f>
        <v>BLACK POINT</v>
      </c>
      <c r="J29" s="6">
        <v>12</v>
      </c>
      <c r="M29" s="54" t="s">
        <v>354</v>
      </c>
    </row>
    <row r="30" spans="1:13" ht="36" x14ac:dyDescent="0.25">
      <c r="A30" s="18">
        <v>228</v>
      </c>
      <c r="B30" s="8" t="s">
        <v>224</v>
      </c>
      <c r="C30" s="7">
        <v>10000</v>
      </c>
      <c r="D30" s="10" t="s">
        <v>258</v>
      </c>
      <c r="E30" s="7">
        <v>28</v>
      </c>
      <c r="F30" s="9">
        <v>151.29</v>
      </c>
      <c r="G30" s="9">
        <f t="shared" si="0"/>
        <v>4236.12</v>
      </c>
      <c r="H30" s="8" t="str">
        <f>VLOOKUP(B30,[1]roboczy!$D$209:$K$263,7,FALSE)</f>
        <v>TLMX310</v>
      </c>
      <c r="I30" s="8" t="str">
        <f>VLOOKUP($B30,[1]roboczy!$D$209:$K$263,8,FALSE)</f>
        <v>BLACK POINT</v>
      </c>
      <c r="J30" s="6">
        <v>15</v>
      </c>
      <c r="M30" s="54" t="s">
        <v>354</v>
      </c>
    </row>
    <row r="31" spans="1:13" ht="36" x14ac:dyDescent="0.25">
      <c r="A31" s="18">
        <v>229</v>
      </c>
      <c r="B31" s="8" t="s">
        <v>225</v>
      </c>
      <c r="C31" s="7">
        <v>8500</v>
      </c>
      <c r="D31" s="10" t="s">
        <v>258</v>
      </c>
      <c r="E31" s="7">
        <v>432</v>
      </c>
      <c r="F31" s="9">
        <v>166.05</v>
      </c>
      <c r="G31" s="9">
        <f t="shared" si="0"/>
        <v>71733.600000000006</v>
      </c>
      <c r="H31" s="8" t="str">
        <f>VLOOKUP(B31,[1]roboczy!$D$209:$K$263,7,FALSE)</f>
        <v>TLMS517</v>
      </c>
      <c r="I31" s="8" t="str">
        <f>VLOOKUP($B31,[1]roboczy!$D$209:$K$263,8,FALSE)</f>
        <v>BLACK POINT</v>
      </c>
      <c r="J31" s="6">
        <v>180</v>
      </c>
      <c r="M31" s="54" t="s">
        <v>354</v>
      </c>
    </row>
    <row r="32" spans="1:13" ht="30" x14ac:dyDescent="0.25">
      <c r="A32" s="18">
        <v>230</v>
      </c>
      <c r="B32" s="8" t="s">
        <v>226</v>
      </c>
      <c r="C32" s="7">
        <v>3500</v>
      </c>
      <c r="D32" s="10" t="s">
        <v>257</v>
      </c>
      <c r="E32" s="7">
        <v>6</v>
      </c>
      <c r="F32" s="9">
        <v>525.21</v>
      </c>
      <c r="G32" s="9">
        <f t="shared" si="0"/>
        <v>3151.26</v>
      </c>
      <c r="H32" s="158" t="s">
        <v>254</v>
      </c>
      <c r="I32" s="158"/>
      <c r="J32" s="6"/>
      <c r="M32" s="54" t="s">
        <v>354</v>
      </c>
    </row>
    <row r="33" spans="1:13" ht="30" x14ac:dyDescent="0.25">
      <c r="A33" s="18">
        <v>231</v>
      </c>
      <c r="B33" s="8" t="s">
        <v>227</v>
      </c>
      <c r="C33" s="7">
        <v>7000</v>
      </c>
      <c r="D33" s="10" t="s">
        <v>257</v>
      </c>
      <c r="E33" s="7">
        <v>4</v>
      </c>
      <c r="F33" s="9">
        <v>488.31</v>
      </c>
      <c r="G33" s="9">
        <f t="shared" si="0"/>
        <v>1953.24</v>
      </c>
      <c r="H33" s="158" t="s">
        <v>254</v>
      </c>
      <c r="I33" s="158"/>
      <c r="J33" s="6"/>
      <c r="M33" s="54" t="s">
        <v>351</v>
      </c>
    </row>
    <row r="34" spans="1:13" ht="30" x14ac:dyDescent="0.25">
      <c r="A34" s="18">
        <v>232</v>
      </c>
      <c r="B34" s="8" t="s">
        <v>228</v>
      </c>
      <c r="C34" s="7">
        <v>8000</v>
      </c>
      <c r="D34" s="10" t="s">
        <v>257</v>
      </c>
      <c r="E34" s="7">
        <v>2</v>
      </c>
      <c r="F34" s="9">
        <v>482.15999999999997</v>
      </c>
      <c r="G34" s="9">
        <f t="shared" si="0"/>
        <v>964.31999999999994</v>
      </c>
      <c r="H34" s="158" t="s">
        <v>254</v>
      </c>
      <c r="I34" s="158"/>
      <c r="J34" s="6"/>
      <c r="M34" s="54" t="s">
        <v>351</v>
      </c>
    </row>
    <row r="35" spans="1:13" ht="24" x14ac:dyDescent="0.25">
      <c r="A35" s="18">
        <v>233</v>
      </c>
      <c r="B35" s="8" t="s">
        <v>344</v>
      </c>
      <c r="C35" s="7">
        <v>6000</v>
      </c>
      <c r="D35" s="10" t="s">
        <v>257</v>
      </c>
      <c r="E35" s="7">
        <v>2</v>
      </c>
      <c r="F35" s="9">
        <v>768.75</v>
      </c>
      <c r="G35" s="9">
        <f t="shared" si="0"/>
        <v>1537.5</v>
      </c>
      <c r="H35" s="158" t="s">
        <v>254</v>
      </c>
      <c r="I35" s="158"/>
      <c r="J35" s="6"/>
      <c r="M35" s="54" t="s">
        <v>351</v>
      </c>
    </row>
    <row r="36" spans="1:13" ht="30" x14ac:dyDescent="0.25">
      <c r="A36" s="18">
        <v>234</v>
      </c>
      <c r="B36" s="8" t="s">
        <v>229</v>
      </c>
      <c r="C36" s="7">
        <v>6000</v>
      </c>
      <c r="D36" s="10" t="s">
        <v>257</v>
      </c>
      <c r="E36" s="7">
        <v>2</v>
      </c>
      <c r="F36" s="9">
        <v>769.98</v>
      </c>
      <c r="G36" s="9">
        <f t="shared" si="0"/>
        <v>1539.96</v>
      </c>
      <c r="H36" s="158" t="s">
        <v>254</v>
      </c>
      <c r="I36" s="158"/>
      <c r="J36" s="6"/>
      <c r="M36" s="54" t="s">
        <v>351</v>
      </c>
    </row>
    <row r="37" spans="1:13" ht="30" x14ac:dyDescent="0.25">
      <c r="A37" s="18">
        <v>235</v>
      </c>
      <c r="B37" s="8" t="s">
        <v>230</v>
      </c>
      <c r="C37" s="7">
        <v>6000</v>
      </c>
      <c r="D37" s="10" t="s">
        <v>257</v>
      </c>
      <c r="E37" s="7">
        <v>2</v>
      </c>
      <c r="F37" s="9">
        <v>769.98</v>
      </c>
      <c r="G37" s="9">
        <f t="shared" si="0"/>
        <v>1539.96</v>
      </c>
      <c r="H37" s="158" t="s">
        <v>254</v>
      </c>
      <c r="I37" s="158"/>
      <c r="J37" s="6"/>
      <c r="M37" s="54" t="s">
        <v>351</v>
      </c>
    </row>
    <row r="38" spans="1:13" ht="24" x14ac:dyDescent="0.25">
      <c r="A38" s="18">
        <v>236</v>
      </c>
      <c r="B38" s="8" t="s">
        <v>231</v>
      </c>
      <c r="C38" s="7">
        <v>7000</v>
      </c>
      <c r="D38" s="10" t="s">
        <v>257</v>
      </c>
      <c r="E38" s="7">
        <v>6</v>
      </c>
      <c r="F38" s="9">
        <v>757.68</v>
      </c>
      <c r="G38" s="9">
        <f t="shared" si="0"/>
        <v>4546.08</v>
      </c>
      <c r="H38" s="158" t="s">
        <v>254</v>
      </c>
      <c r="I38" s="158"/>
      <c r="J38" s="6"/>
      <c r="M38" s="54" t="s">
        <v>351</v>
      </c>
    </row>
    <row r="39" spans="1:13" x14ac:dyDescent="0.25">
      <c r="A39" s="21">
        <v>268</v>
      </c>
      <c r="B39" s="22" t="s">
        <v>401</v>
      </c>
      <c r="C39" s="21">
        <v>16000</v>
      </c>
      <c r="D39" s="23" t="s">
        <v>293</v>
      </c>
      <c r="E39" s="21">
        <v>0</v>
      </c>
      <c r="F39" s="24">
        <v>1473.54</v>
      </c>
      <c r="G39" s="25">
        <v>0</v>
      </c>
      <c r="H39" s="161" t="s">
        <v>254</v>
      </c>
      <c r="I39" s="161"/>
      <c r="J39" s="6"/>
      <c r="M39" s="54" t="s">
        <v>354</v>
      </c>
    </row>
    <row r="40" spans="1:13" x14ac:dyDescent="0.25">
      <c r="A40" s="21">
        <v>269</v>
      </c>
      <c r="B40" s="22" t="s">
        <v>402</v>
      </c>
      <c r="C40" s="21">
        <v>16000</v>
      </c>
      <c r="D40" s="23" t="s">
        <v>294</v>
      </c>
      <c r="E40" s="21">
        <v>0</v>
      </c>
      <c r="F40" s="24">
        <v>1473.54</v>
      </c>
      <c r="G40" s="25">
        <v>0</v>
      </c>
      <c r="H40" s="161" t="s">
        <v>254</v>
      </c>
      <c r="I40" s="161"/>
      <c r="J40" s="6"/>
      <c r="M40" s="54" t="s">
        <v>354</v>
      </c>
    </row>
    <row r="41" spans="1:13" x14ac:dyDescent="0.25">
      <c r="A41" s="21">
        <v>270</v>
      </c>
      <c r="B41" s="22" t="s">
        <v>403</v>
      </c>
      <c r="C41" s="21">
        <v>16000</v>
      </c>
      <c r="D41" s="23" t="s">
        <v>295</v>
      </c>
      <c r="E41" s="21">
        <v>0</v>
      </c>
      <c r="F41" s="24">
        <v>1473.54</v>
      </c>
      <c r="G41" s="25">
        <v>0</v>
      </c>
      <c r="H41" s="161" t="s">
        <v>254</v>
      </c>
      <c r="I41" s="161"/>
      <c r="J41" s="6"/>
      <c r="M41" s="54" t="s">
        <v>354</v>
      </c>
    </row>
    <row r="42" spans="1:13" x14ac:dyDescent="0.25">
      <c r="A42" s="21">
        <v>271</v>
      </c>
      <c r="B42" s="22" t="s">
        <v>404</v>
      </c>
      <c r="C42" s="21">
        <v>10000</v>
      </c>
      <c r="D42" s="23" t="s">
        <v>296</v>
      </c>
      <c r="E42" s="21">
        <v>0</v>
      </c>
      <c r="F42" s="24">
        <v>1530.12</v>
      </c>
      <c r="G42" s="25">
        <v>0</v>
      </c>
      <c r="H42" s="161" t="s">
        <v>254</v>
      </c>
      <c r="I42" s="161"/>
      <c r="J42" s="6"/>
      <c r="M42" s="54" t="s">
        <v>354</v>
      </c>
    </row>
  </sheetData>
  <mergeCells count="32">
    <mergeCell ref="H41:I41"/>
    <mergeCell ref="H42:I42"/>
    <mergeCell ref="H39:I39"/>
    <mergeCell ref="H40:I40"/>
    <mergeCell ref="H5:I5"/>
    <mergeCell ref="H35:I35"/>
    <mergeCell ref="H36:I36"/>
    <mergeCell ref="H37:I37"/>
    <mergeCell ref="H38:I38"/>
    <mergeCell ref="H32:I32"/>
    <mergeCell ref="H33:I33"/>
    <mergeCell ref="H34:I3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4:I24"/>
    <mergeCell ref="H25:I25"/>
    <mergeCell ref="H18:I18"/>
    <mergeCell ref="H19:I19"/>
    <mergeCell ref="H20:I20"/>
    <mergeCell ref="H21:I21"/>
    <mergeCell ref="H22:I22"/>
    <mergeCell ref="H23:I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C56E-C4E3-44CF-A382-0AB91EA1D404}">
  <sheetPr>
    <tabColor theme="9" tint="0.59999389629810485"/>
  </sheetPr>
  <dimension ref="A5:M35"/>
  <sheetViews>
    <sheetView topLeftCell="A23" workbookViewId="0">
      <selection activeCell="B35" sqref="B35:G35"/>
    </sheetView>
  </sheetViews>
  <sheetFormatPr defaultRowHeight="15" x14ac:dyDescent="0.25"/>
  <cols>
    <col min="2" max="2" width="30.5703125" customWidth="1"/>
  </cols>
  <sheetData>
    <row r="5" spans="1:13" ht="30" customHeight="1" x14ac:dyDescent="0.25">
      <c r="A5" s="18">
        <v>57</v>
      </c>
      <c r="B5" s="8" t="s">
        <v>44</v>
      </c>
      <c r="C5" s="7">
        <v>27000</v>
      </c>
      <c r="D5" s="19" t="s">
        <v>257</v>
      </c>
      <c r="E5" s="7">
        <v>5</v>
      </c>
      <c r="F5" s="9">
        <v>103.32</v>
      </c>
      <c r="G5" s="9">
        <f t="shared" ref="G5:G34" si="0">F5*E5</f>
        <v>516.59999999999991</v>
      </c>
      <c r="H5" s="158" t="s">
        <v>254</v>
      </c>
      <c r="I5" s="158"/>
      <c r="J5" s="6">
        <v>0</v>
      </c>
      <c r="M5" s="56" t="s">
        <v>354</v>
      </c>
    </row>
    <row r="6" spans="1:13" ht="30" customHeight="1" x14ac:dyDescent="0.25">
      <c r="A6" s="18">
        <v>58</v>
      </c>
      <c r="B6" s="8" t="s">
        <v>45</v>
      </c>
      <c r="C6" s="7">
        <v>25000</v>
      </c>
      <c r="D6" s="19" t="s">
        <v>257</v>
      </c>
      <c r="E6" s="7">
        <v>5</v>
      </c>
      <c r="F6" s="9">
        <v>243.54</v>
      </c>
      <c r="G6" s="9">
        <f t="shared" si="0"/>
        <v>1217.7</v>
      </c>
      <c r="H6" s="158" t="s">
        <v>254</v>
      </c>
      <c r="I6" s="158"/>
      <c r="J6" s="6">
        <v>0</v>
      </c>
      <c r="M6" s="56" t="s">
        <v>354</v>
      </c>
    </row>
    <row r="7" spans="1:13" ht="30" customHeight="1" x14ac:dyDescent="0.25">
      <c r="A7" s="18">
        <v>59</v>
      </c>
      <c r="B7" s="8" t="s">
        <v>46</v>
      </c>
      <c r="C7" s="7">
        <v>25000</v>
      </c>
      <c r="D7" s="19" t="s">
        <v>257</v>
      </c>
      <c r="E7" s="7">
        <v>5</v>
      </c>
      <c r="F7" s="9">
        <v>243.54</v>
      </c>
      <c r="G7" s="9">
        <f t="shared" si="0"/>
        <v>1217.7</v>
      </c>
      <c r="H7" s="158" t="s">
        <v>254</v>
      </c>
      <c r="I7" s="158"/>
      <c r="J7" s="6">
        <v>0</v>
      </c>
      <c r="M7" s="56" t="s">
        <v>354</v>
      </c>
    </row>
    <row r="8" spans="1:13" ht="30" customHeight="1" x14ac:dyDescent="0.25">
      <c r="A8" s="18">
        <v>60</v>
      </c>
      <c r="B8" s="8" t="s">
        <v>47</v>
      </c>
      <c r="C8" s="7">
        <v>25000</v>
      </c>
      <c r="D8" s="19" t="s">
        <v>257</v>
      </c>
      <c r="E8" s="7">
        <v>5</v>
      </c>
      <c r="F8" s="9">
        <v>243.54</v>
      </c>
      <c r="G8" s="9">
        <f t="shared" si="0"/>
        <v>1217.7</v>
      </c>
      <c r="H8" s="158" t="s">
        <v>254</v>
      </c>
      <c r="I8" s="158"/>
      <c r="J8" s="6">
        <v>0</v>
      </c>
      <c r="M8" s="56" t="s">
        <v>354</v>
      </c>
    </row>
    <row r="9" spans="1:13" ht="30" customHeight="1" x14ac:dyDescent="0.25">
      <c r="A9" s="18">
        <v>61</v>
      </c>
      <c r="B9" s="8" t="s">
        <v>48</v>
      </c>
      <c r="C9" s="7">
        <v>17500</v>
      </c>
      <c r="D9" s="19" t="s">
        <v>257</v>
      </c>
      <c r="E9" s="7">
        <v>144</v>
      </c>
      <c r="F9" s="9">
        <v>138.99</v>
      </c>
      <c r="G9" s="9">
        <f t="shared" si="0"/>
        <v>20014.560000000001</v>
      </c>
      <c r="H9" s="158" t="s">
        <v>254</v>
      </c>
      <c r="I9" s="158"/>
      <c r="J9" s="6">
        <v>45</v>
      </c>
      <c r="M9" s="56" t="s">
        <v>354</v>
      </c>
    </row>
    <row r="10" spans="1:13" ht="30" customHeight="1" x14ac:dyDescent="0.25">
      <c r="A10" s="18">
        <v>62</v>
      </c>
      <c r="B10" s="8" t="s">
        <v>49</v>
      </c>
      <c r="C10" s="7">
        <v>6000</v>
      </c>
      <c r="D10" s="19" t="s">
        <v>257</v>
      </c>
      <c r="E10" s="7">
        <v>20</v>
      </c>
      <c r="F10" s="9">
        <v>71.34</v>
      </c>
      <c r="G10" s="9">
        <f t="shared" si="0"/>
        <v>1426.8000000000002</v>
      </c>
      <c r="H10" s="158" t="s">
        <v>254</v>
      </c>
      <c r="I10" s="158"/>
      <c r="J10" s="6">
        <v>3</v>
      </c>
      <c r="M10" s="56" t="s">
        <v>354</v>
      </c>
    </row>
    <row r="11" spans="1:13" ht="30" customHeight="1" x14ac:dyDescent="0.25">
      <c r="A11" s="18">
        <v>63</v>
      </c>
      <c r="B11" s="8" t="s">
        <v>50</v>
      </c>
      <c r="C11" s="7">
        <v>6000</v>
      </c>
      <c r="D11" s="19" t="s">
        <v>257</v>
      </c>
      <c r="E11" s="7">
        <v>20</v>
      </c>
      <c r="F11" s="9">
        <v>71.34</v>
      </c>
      <c r="G11" s="9">
        <f t="shared" si="0"/>
        <v>1426.8000000000002</v>
      </c>
      <c r="H11" s="158" t="s">
        <v>254</v>
      </c>
      <c r="I11" s="158"/>
      <c r="J11" s="6">
        <v>3</v>
      </c>
      <c r="M11" s="56" t="s">
        <v>354</v>
      </c>
    </row>
    <row r="12" spans="1:13" ht="30" customHeight="1" x14ac:dyDescent="0.25">
      <c r="A12" s="18">
        <v>64</v>
      </c>
      <c r="B12" s="8" t="s">
        <v>51</v>
      </c>
      <c r="C12" s="7">
        <v>6000</v>
      </c>
      <c r="D12" s="19" t="s">
        <v>257</v>
      </c>
      <c r="E12" s="7">
        <v>20</v>
      </c>
      <c r="F12" s="9">
        <v>71.34</v>
      </c>
      <c r="G12" s="9">
        <f t="shared" si="0"/>
        <v>1426.8000000000002</v>
      </c>
      <c r="H12" s="158" t="s">
        <v>254</v>
      </c>
      <c r="I12" s="158"/>
      <c r="J12" s="6">
        <v>3</v>
      </c>
      <c r="M12" s="56" t="s">
        <v>354</v>
      </c>
    </row>
    <row r="13" spans="1:13" ht="30" customHeight="1" x14ac:dyDescent="0.25">
      <c r="A13" s="18">
        <v>65</v>
      </c>
      <c r="B13" s="8" t="s">
        <v>52</v>
      </c>
      <c r="C13" s="7">
        <v>6000</v>
      </c>
      <c r="D13" s="19" t="s">
        <v>257</v>
      </c>
      <c r="E13" s="7">
        <v>20</v>
      </c>
      <c r="F13" s="9">
        <v>68.88</v>
      </c>
      <c r="G13" s="9">
        <f t="shared" si="0"/>
        <v>1377.6</v>
      </c>
      <c r="H13" s="158" t="s">
        <v>254</v>
      </c>
      <c r="I13" s="158"/>
      <c r="J13" s="6">
        <v>3</v>
      </c>
      <c r="M13" s="56" t="s">
        <v>354</v>
      </c>
    </row>
    <row r="14" spans="1:13" ht="30" customHeight="1" x14ac:dyDescent="0.25">
      <c r="A14" s="18">
        <v>66</v>
      </c>
      <c r="B14" s="8" t="s">
        <v>53</v>
      </c>
      <c r="C14" s="7">
        <v>28000</v>
      </c>
      <c r="D14" s="19" t="s">
        <v>257</v>
      </c>
      <c r="E14" s="7">
        <v>10</v>
      </c>
      <c r="F14" s="9">
        <v>123</v>
      </c>
      <c r="G14" s="9">
        <f t="shared" si="0"/>
        <v>1230</v>
      </c>
      <c r="H14" s="158" t="s">
        <v>254</v>
      </c>
      <c r="I14" s="158"/>
      <c r="J14" s="6">
        <v>2</v>
      </c>
      <c r="M14" s="56" t="s">
        <v>354</v>
      </c>
    </row>
    <row r="15" spans="1:13" ht="30" customHeight="1" x14ac:dyDescent="0.25">
      <c r="A15" s="18">
        <v>67</v>
      </c>
      <c r="B15" s="8" t="s">
        <v>54</v>
      </c>
      <c r="C15" s="7">
        <v>26000</v>
      </c>
      <c r="D15" s="19" t="s">
        <v>257</v>
      </c>
      <c r="E15" s="7">
        <v>8</v>
      </c>
      <c r="F15" s="9">
        <v>290.27999999999997</v>
      </c>
      <c r="G15" s="9">
        <f t="shared" si="0"/>
        <v>2322.2399999999998</v>
      </c>
      <c r="H15" s="158" t="s">
        <v>254</v>
      </c>
      <c r="I15" s="158"/>
      <c r="J15" s="6">
        <v>0</v>
      </c>
      <c r="M15" s="56" t="s">
        <v>354</v>
      </c>
    </row>
    <row r="16" spans="1:13" ht="30" customHeight="1" x14ac:dyDescent="0.25">
      <c r="A16" s="18">
        <v>68</v>
      </c>
      <c r="B16" s="8" t="s">
        <v>55</v>
      </c>
      <c r="C16" s="7">
        <v>26000</v>
      </c>
      <c r="D16" s="19" t="s">
        <v>257</v>
      </c>
      <c r="E16" s="7">
        <v>8</v>
      </c>
      <c r="F16" s="9">
        <v>290.27999999999997</v>
      </c>
      <c r="G16" s="9">
        <f t="shared" si="0"/>
        <v>2322.2399999999998</v>
      </c>
      <c r="H16" s="158" t="s">
        <v>254</v>
      </c>
      <c r="I16" s="158"/>
      <c r="J16" s="6">
        <v>0</v>
      </c>
      <c r="M16" s="56" t="s">
        <v>354</v>
      </c>
    </row>
    <row r="17" spans="1:13" ht="30" customHeight="1" x14ac:dyDescent="0.25">
      <c r="A17" s="18">
        <v>69</v>
      </c>
      <c r="B17" s="8" t="s">
        <v>56</v>
      </c>
      <c r="C17" s="7">
        <v>26000</v>
      </c>
      <c r="D17" s="19" t="s">
        <v>257</v>
      </c>
      <c r="E17" s="7">
        <v>8</v>
      </c>
      <c r="F17" s="9">
        <v>290.27999999999997</v>
      </c>
      <c r="G17" s="9">
        <f t="shared" si="0"/>
        <v>2322.2399999999998</v>
      </c>
      <c r="H17" s="158" t="s">
        <v>254</v>
      </c>
      <c r="I17" s="158"/>
      <c r="J17" s="6">
        <v>1</v>
      </c>
      <c r="M17" s="56" t="s">
        <v>354</v>
      </c>
    </row>
    <row r="18" spans="1:13" ht="30" customHeight="1" x14ac:dyDescent="0.25">
      <c r="A18" s="18">
        <v>70</v>
      </c>
      <c r="B18" s="8" t="s">
        <v>57</v>
      </c>
      <c r="C18" s="7">
        <v>28800</v>
      </c>
      <c r="D18" s="19" t="s">
        <v>257</v>
      </c>
      <c r="E18" s="7">
        <v>158</v>
      </c>
      <c r="F18" s="9">
        <v>194.34</v>
      </c>
      <c r="G18" s="9">
        <f t="shared" si="0"/>
        <v>30705.72</v>
      </c>
      <c r="H18" s="158" t="s">
        <v>254</v>
      </c>
      <c r="I18" s="158"/>
      <c r="J18" s="6">
        <v>24</v>
      </c>
      <c r="M18" s="56" t="s">
        <v>354</v>
      </c>
    </row>
    <row r="19" spans="1:13" ht="30" customHeight="1" x14ac:dyDescent="0.25">
      <c r="A19" s="18">
        <v>71</v>
      </c>
      <c r="B19" s="8" t="s">
        <v>163</v>
      </c>
      <c r="C19" s="7">
        <v>13000</v>
      </c>
      <c r="D19" s="10" t="s">
        <v>257</v>
      </c>
      <c r="E19" s="7">
        <v>2</v>
      </c>
      <c r="F19" s="9">
        <v>93.48</v>
      </c>
      <c r="G19" s="9">
        <f t="shared" si="0"/>
        <v>186.96</v>
      </c>
      <c r="H19" s="158" t="s">
        <v>254</v>
      </c>
      <c r="I19" s="158"/>
      <c r="J19" s="36"/>
      <c r="K19" s="2"/>
      <c r="L19" s="2"/>
      <c r="M19" s="56" t="s">
        <v>354</v>
      </c>
    </row>
    <row r="20" spans="1:13" ht="30" customHeight="1" x14ac:dyDescent="0.25">
      <c r="A20" s="18">
        <v>72</v>
      </c>
      <c r="B20" s="8" t="s">
        <v>164</v>
      </c>
      <c r="C20" s="7">
        <v>9000</v>
      </c>
      <c r="D20" s="10" t="s">
        <v>257</v>
      </c>
      <c r="E20" s="7">
        <v>2</v>
      </c>
      <c r="F20" s="9">
        <v>108.24</v>
      </c>
      <c r="G20" s="9">
        <f t="shared" si="0"/>
        <v>216.48</v>
      </c>
      <c r="H20" s="158" t="s">
        <v>254</v>
      </c>
      <c r="I20" s="158"/>
      <c r="J20" s="36"/>
      <c r="K20" s="2"/>
      <c r="L20" s="2"/>
      <c r="M20" s="56" t="s">
        <v>354</v>
      </c>
    </row>
    <row r="21" spans="1:13" ht="30" customHeight="1" x14ac:dyDescent="0.25">
      <c r="A21" s="18">
        <v>73</v>
      </c>
      <c r="B21" s="8" t="s">
        <v>165</v>
      </c>
      <c r="C21" s="7">
        <v>9000</v>
      </c>
      <c r="D21" s="10" t="s">
        <v>257</v>
      </c>
      <c r="E21" s="7">
        <v>2</v>
      </c>
      <c r="F21" s="9">
        <v>108.24</v>
      </c>
      <c r="G21" s="9">
        <f t="shared" si="0"/>
        <v>216.48</v>
      </c>
      <c r="H21" s="158" t="s">
        <v>254</v>
      </c>
      <c r="I21" s="158"/>
      <c r="J21" s="36"/>
      <c r="K21" s="2"/>
      <c r="L21" s="2"/>
      <c r="M21" s="56" t="s">
        <v>354</v>
      </c>
    </row>
    <row r="22" spans="1:13" ht="30" customHeight="1" x14ac:dyDescent="0.25">
      <c r="A22" s="18">
        <v>74</v>
      </c>
      <c r="B22" s="8" t="s">
        <v>166</v>
      </c>
      <c r="C22" s="7">
        <v>9000</v>
      </c>
      <c r="D22" s="10" t="s">
        <v>257</v>
      </c>
      <c r="E22" s="7">
        <v>2</v>
      </c>
      <c r="F22" s="9">
        <v>108.24</v>
      </c>
      <c r="G22" s="9">
        <f t="shared" si="0"/>
        <v>216.48</v>
      </c>
      <c r="H22" s="158" t="s">
        <v>254</v>
      </c>
      <c r="I22" s="158"/>
      <c r="J22" s="36"/>
      <c r="K22" s="2"/>
      <c r="L22" s="2"/>
      <c r="M22" s="56" t="s">
        <v>354</v>
      </c>
    </row>
    <row r="23" spans="1:13" ht="30" customHeight="1" x14ac:dyDescent="0.25">
      <c r="A23" s="18">
        <v>75</v>
      </c>
      <c r="B23" s="8" t="s">
        <v>155</v>
      </c>
      <c r="C23" s="7">
        <v>13000</v>
      </c>
      <c r="D23" s="10" t="s">
        <v>257</v>
      </c>
      <c r="E23" s="7">
        <v>2</v>
      </c>
      <c r="F23" s="9">
        <v>83.64</v>
      </c>
      <c r="G23" s="9">
        <f t="shared" si="0"/>
        <v>167.28</v>
      </c>
      <c r="H23" s="158" t="s">
        <v>254</v>
      </c>
      <c r="I23" s="158"/>
      <c r="J23" s="36">
        <v>8</v>
      </c>
      <c r="K23" s="2"/>
      <c r="L23" s="2"/>
      <c r="M23" s="56" t="s">
        <v>354</v>
      </c>
    </row>
    <row r="24" spans="1:13" ht="30" customHeight="1" x14ac:dyDescent="0.25">
      <c r="A24" s="18">
        <v>76</v>
      </c>
      <c r="B24" s="8" t="s">
        <v>156</v>
      </c>
      <c r="C24" s="7">
        <v>9000</v>
      </c>
      <c r="D24" s="10" t="s">
        <v>257</v>
      </c>
      <c r="E24" s="7">
        <v>2</v>
      </c>
      <c r="F24" s="9">
        <v>98.4</v>
      </c>
      <c r="G24" s="9">
        <f t="shared" si="0"/>
        <v>196.8</v>
      </c>
      <c r="H24" s="158" t="s">
        <v>254</v>
      </c>
      <c r="I24" s="158"/>
      <c r="J24" s="36">
        <v>0</v>
      </c>
      <c r="K24" s="2"/>
      <c r="L24" s="2"/>
      <c r="M24" s="56" t="s">
        <v>354</v>
      </c>
    </row>
    <row r="25" spans="1:13" ht="30" customHeight="1" x14ac:dyDescent="0.25">
      <c r="A25" s="18">
        <v>77</v>
      </c>
      <c r="B25" s="8" t="s">
        <v>157</v>
      </c>
      <c r="C25" s="7">
        <v>9000</v>
      </c>
      <c r="D25" s="10" t="s">
        <v>257</v>
      </c>
      <c r="E25" s="7">
        <v>2</v>
      </c>
      <c r="F25" s="9">
        <v>98.4</v>
      </c>
      <c r="G25" s="9">
        <f t="shared" si="0"/>
        <v>196.8</v>
      </c>
      <c r="H25" s="158" t="s">
        <v>254</v>
      </c>
      <c r="I25" s="158"/>
      <c r="J25" s="36">
        <v>0</v>
      </c>
      <c r="K25" s="2"/>
      <c r="L25" s="2"/>
      <c r="M25" s="56" t="s">
        <v>354</v>
      </c>
    </row>
    <row r="26" spans="1:13" ht="30" customHeight="1" x14ac:dyDescent="0.25">
      <c r="A26" s="18">
        <v>78</v>
      </c>
      <c r="B26" s="8" t="s">
        <v>158</v>
      </c>
      <c r="C26" s="7">
        <v>9000</v>
      </c>
      <c r="D26" s="10" t="s">
        <v>257</v>
      </c>
      <c r="E26" s="7">
        <v>2</v>
      </c>
      <c r="F26" s="9">
        <v>98.4</v>
      </c>
      <c r="G26" s="9">
        <f t="shared" si="0"/>
        <v>196.8</v>
      </c>
      <c r="H26" s="158" t="s">
        <v>254</v>
      </c>
      <c r="I26" s="158"/>
      <c r="J26" s="36">
        <v>0</v>
      </c>
      <c r="K26" s="2"/>
      <c r="L26" s="2"/>
      <c r="M26" s="56" t="s">
        <v>354</v>
      </c>
    </row>
    <row r="27" spans="1:13" ht="30" customHeight="1" x14ac:dyDescent="0.25">
      <c r="A27" s="18">
        <v>79</v>
      </c>
      <c r="B27" s="8" t="s">
        <v>145</v>
      </c>
      <c r="C27" s="7">
        <v>27000</v>
      </c>
      <c r="D27" s="10" t="s">
        <v>257</v>
      </c>
      <c r="E27" s="7">
        <v>2</v>
      </c>
      <c r="F27" s="9">
        <v>118.08</v>
      </c>
      <c r="G27" s="9">
        <f t="shared" si="0"/>
        <v>236.16</v>
      </c>
      <c r="H27" s="158" t="s">
        <v>254</v>
      </c>
      <c r="I27" s="158"/>
      <c r="J27" s="36"/>
      <c r="K27" s="2"/>
      <c r="L27" s="2"/>
      <c r="M27" s="56" t="s">
        <v>354</v>
      </c>
    </row>
    <row r="28" spans="1:13" ht="30" customHeight="1" x14ac:dyDescent="0.25">
      <c r="A28" s="18">
        <v>80</v>
      </c>
      <c r="B28" s="8" t="s">
        <v>146</v>
      </c>
      <c r="C28" s="7">
        <v>26000</v>
      </c>
      <c r="D28" s="10" t="s">
        <v>257</v>
      </c>
      <c r="E28" s="7">
        <v>2</v>
      </c>
      <c r="F28" s="9">
        <v>290.27999999999997</v>
      </c>
      <c r="G28" s="9">
        <f t="shared" si="0"/>
        <v>580.55999999999995</v>
      </c>
      <c r="H28" s="158" t="s">
        <v>254</v>
      </c>
      <c r="I28" s="158"/>
      <c r="J28" s="36"/>
      <c r="K28" s="2"/>
      <c r="L28" s="2"/>
      <c r="M28" s="56" t="s">
        <v>354</v>
      </c>
    </row>
    <row r="29" spans="1:13" ht="30" customHeight="1" x14ac:dyDescent="0.25">
      <c r="A29" s="18">
        <v>81</v>
      </c>
      <c r="B29" s="8" t="s">
        <v>147</v>
      </c>
      <c r="C29" s="7">
        <v>26000</v>
      </c>
      <c r="D29" s="10" t="s">
        <v>257</v>
      </c>
      <c r="E29" s="7">
        <v>2</v>
      </c>
      <c r="F29" s="9">
        <v>290.27999999999997</v>
      </c>
      <c r="G29" s="9">
        <f t="shared" si="0"/>
        <v>580.55999999999995</v>
      </c>
      <c r="H29" s="158" t="s">
        <v>254</v>
      </c>
      <c r="I29" s="158"/>
      <c r="J29" s="36"/>
      <c r="K29" s="2"/>
      <c r="L29" s="2"/>
      <c r="M29" s="56" t="s">
        <v>354</v>
      </c>
    </row>
    <row r="30" spans="1:13" ht="30" customHeight="1" x14ac:dyDescent="0.25">
      <c r="A30" s="18">
        <v>82</v>
      </c>
      <c r="B30" s="8" t="s">
        <v>148</v>
      </c>
      <c r="C30" s="7">
        <v>26000</v>
      </c>
      <c r="D30" s="10" t="s">
        <v>257</v>
      </c>
      <c r="E30" s="7">
        <v>2</v>
      </c>
      <c r="F30" s="9">
        <v>290.27999999999997</v>
      </c>
      <c r="G30" s="9">
        <f t="shared" si="0"/>
        <v>580.55999999999995</v>
      </c>
      <c r="H30" s="158" t="s">
        <v>254</v>
      </c>
      <c r="I30" s="158"/>
      <c r="J30" s="36"/>
      <c r="K30" s="2"/>
      <c r="L30" s="2"/>
      <c r="M30" s="56" t="s">
        <v>354</v>
      </c>
    </row>
    <row r="31" spans="1:13" ht="30" customHeight="1" x14ac:dyDescent="0.25">
      <c r="A31" s="18">
        <v>83</v>
      </c>
      <c r="B31" s="8" t="s">
        <v>137</v>
      </c>
      <c r="C31" s="7">
        <v>28000</v>
      </c>
      <c r="D31" s="10" t="s">
        <v>257</v>
      </c>
      <c r="E31" s="7">
        <v>2</v>
      </c>
      <c r="F31" s="9">
        <v>113.16</v>
      </c>
      <c r="G31" s="9">
        <f t="shared" si="0"/>
        <v>226.32</v>
      </c>
      <c r="H31" s="158" t="s">
        <v>254</v>
      </c>
      <c r="I31" s="158"/>
      <c r="J31" s="36">
        <v>12</v>
      </c>
      <c r="K31" s="2"/>
      <c r="L31" s="2"/>
      <c r="M31" s="56" t="s">
        <v>354</v>
      </c>
    </row>
    <row r="32" spans="1:13" ht="30" customHeight="1" x14ac:dyDescent="0.25">
      <c r="A32" s="18">
        <v>84</v>
      </c>
      <c r="B32" s="8" t="s">
        <v>138</v>
      </c>
      <c r="C32" s="7">
        <v>28000</v>
      </c>
      <c r="D32" s="10" t="s">
        <v>257</v>
      </c>
      <c r="E32" s="7">
        <v>2</v>
      </c>
      <c r="F32" s="9">
        <v>226.32</v>
      </c>
      <c r="G32" s="9">
        <f t="shared" si="0"/>
        <v>452.64</v>
      </c>
      <c r="H32" s="158" t="s">
        <v>254</v>
      </c>
      <c r="I32" s="158"/>
      <c r="J32" s="36">
        <v>6</v>
      </c>
      <c r="K32" s="2"/>
      <c r="L32" s="2"/>
      <c r="M32" s="56" t="s">
        <v>354</v>
      </c>
    </row>
    <row r="33" spans="1:13" ht="30" customHeight="1" x14ac:dyDescent="0.25">
      <c r="A33" s="18">
        <v>85</v>
      </c>
      <c r="B33" s="8" t="s">
        <v>139</v>
      </c>
      <c r="C33" s="7">
        <v>28000</v>
      </c>
      <c r="D33" s="10" t="s">
        <v>257</v>
      </c>
      <c r="E33" s="7">
        <v>2</v>
      </c>
      <c r="F33" s="9">
        <v>226.32</v>
      </c>
      <c r="G33" s="9">
        <f t="shared" si="0"/>
        <v>452.64</v>
      </c>
      <c r="H33" s="158" t="s">
        <v>254</v>
      </c>
      <c r="I33" s="158"/>
      <c r="J33" s="36">
        <v>6</v>
      </c>
      <c r="K33" s="2"/>
      <c r="L33" s="2"/>
      <c r="M33" s="56" t="s">
        <v>354</v>
      </c>
    </row>
    <row r="34" spans="1:13" ht="30" customHeight="1" x14ac:dyDescent="0.25">
      <c r="A34" s="18">
        <v>86</v>
      </c>
      <c r="B34" s="8" t="s">
        <v>140</v>
      </c>
      <c r="C34" s="7">
        <v>28000</v>
      </c>
      <c r="D34" s="10" t="s">
        <v>257</v>
      </c>
      <c r="E34" s="7">
        <v>2</v>
      </c>
      <c r="F34" s="9">
        <v>226.32</v>
      </c>
      <c r="G34" s="9">
        <f t="shared" si="0"/>
        <v>452.64</v>
      </c>
      <c r="H34" s="158" t="s">
        <v>254</v>
      </c>
      <c r="I34" s="158"/>
      <c r="J34" s="36">
        <v>6</v>
      </c>
      <c r="K34" s="2"/>
      <c r="L34" s="2"/>
      <c r="M34" s="56" t="s">
        <v>354</v>
      </c>
    </row>
    <row r="35" spans="1:13" ht="30" x14ac:dyDescent="0.25">
      <c r="B35" s="58" t="s">
        <v>359</v>
      </c>
      <c r="C35" s="53">
        <v>20000</v>
      </c>
      <c r="D35" s="59"/>
      <c r="E35" s="53"/>
      <c r="F35" s="53">
        <v>480</v>
      </c>
      <c r="G35" s="53"/>
    </row>
  </sheetData>
  <mergeCells count="30"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0:I30"/>
    <mergeCell ref="H31:I31"/>
    <mergeCell ref="H32:I32"/>
    <mergeCell ref="H33:I33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2</vt:i4>
      </vt:variant>
    </vt:vector>
  </HeadingPairs>
  <TitlesOfParts>
    <vt:vector size="20" baseType="lpstr">
      <vt:lpstr>Arkusz1</vt:lpstr>
      <vt:lpstr>do wycinania</vt:lpstr>
      <vt:lpstr>zestawienie</vt:lpstr>
      <vt:lpstr>wersj ostateczna</vt:lpstr>
      <vt:lpstr>Arkusz2</vt:lpstr>
      <vt:lpstr>HP</vt:lpstr>
      <vt:lpstr>KYOCERA</vt:lpstr>
      <vt:lpstr>LEXMARK</vt:lpstr>
      <vt:lpstr>KM</vt:lpstr>
      <vt:lpstr>XEROX</vt:lpstr>
      <vt:lpstr>OKI</vt:lpstr>
      <vt:lpstr>EPSON</vt:lpstr>
      <vt:lpstr>CANON</vt:lpstr>
      <vt:lpstr>SHARP</vt:lpstr>
      <vt:lpstr>UTAX</vt:lpstr>
      <vt:lpstr>BROTHER</vt:lpstr>
      <vt:lpstr>etykiety</vt:lpstr>
      <vt:lpstr>usunięte</vt:lpstr>
      <vt:lpstr>'wersj ostateczna'!Obszar_wydruku</vt:lpstr>
      <vt:lpstr>zestawienie!Obszar_wydruku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Sokalska</dc:creator>
  <cp:lastModifiedBy>Iwona Frątczak</cp:lastModifiedBy>
  <cp:lastPrinted>2023-07-21T11:32:22Z</cp:lastPrinted>
  <dcterms:created xsi:type="dcterms:W3CDTF">2018-11-29T09:20:56Z</dcterms:created>
  <dcterms:modified xsi:type="dcterms:W3CDTF">2023-07-31T13:47:00Z</dcterms:modified>
</cp:coreProperties>
</file>